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Beema Statistics Updated\Insurance DATA_REPORT\Monthly Reports Rahul Bhai\Asar Month life\"/>
    </mc:Choice>
  </mc:AlternateContent>
  <xr:revisionPtr revIDLastSave="0" documentId="13_ncr:1_{3DE03080-96EB-4667-9249-CE6DC822EDF1}" xr6:coauthVersionLast="47" xr6:coauthVersionMax="47" xr10:uidLastSave="{00000000-0000-0000-0000-000000000000}"/>
  <bookViews>
    <workbookView xWindow="-120" yWindow="-120" windowWidth="29040" windowHeight="15720" xr2:uid="{AEB41DB5-0D5E-4262-AAD9-397E135CAFD7}"/>
  </bookViews>
  <sheets>
    <sheet name="life  Ashar Data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5" l="1"/>
  <c r="K24" i="5"/>
  <c r="K22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6" i="5"/>
  <c r="E23" i="5"/>
  <c r="E24" i="5"/>
  <c r="E22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6" i="5"/>
  <c r="C25" i="5"/>
  <c r="M83" i="5"/>
  <c r="L90" i="5" l="1"/>
  <c r="K90" i="5"/>
  <c r="J90" i="5"/>
  <c r="I90" i="5"/>
  <c r="H90" i="5"/>
  <c r="G90" i="5"/>
  <c r="F90" i="5"/>
  <c r="E90" i="5"/>
  <c r="D90" i="5"/>
  <c r="C90" i="5"/>
  <c r="M89" i="5"/>
  <c r="M88" i="5"/>
  <c r="M87" i="5"/>
  <c r="M86" i="5"/>
  <c r="M85" i="5"/>
  <c r="M84" i="5"/>
  <c r="L79" i="5"/>
  <c r="K79" i="5"/>
  <c r="J79" i="5"/>
  <c r="I79" i="5"/>
  <c r="H79" i="5"/>
  <c r="G79" i="5"/>
  <c r="F79" i="5"/>
  <c r="E79" i="5"/>
  <c r="D79" i="5"/>
  <c r="C79" i="5"/>
  <c r="M78" i="5"/>
  <c r="M77" i="5"/>
  <c r="M76" i="5"/>
  <c r="M75" i="5"/>
  <c r="M74" i="5"/>
  <c r="M73" i="5"/>
  <c r="M72" i="5"/>
  <c r="C52" i="5"/>
  <c r="J25" i="5"/>
  <c r="I20" i="5"/>
  <c r="I27" i="5" s="1"/>
  <c r="H20" i="5"/>
  <c r="J20" i="5"/>
  <c r="J52" i="5"/>
  <c r="I52" i="5"/>
  <c r="H52" i="5"/>
  <c r="G52" i="5"/>
  <c r="F52" i="5"/>
  <c r="D52" i="5"/>
  <c r="K51" i="5"/>
  <c r="E51" i="5"/>
  <c r="K50" i="5"/>
  <c r="E50" i="5"/>
  <c r="K49" i="5"/>
  <c r="E49" i="5"/>
  <c r="K47" i="5"/>
  <c r="E47" i="5"/>
  <c r="K46" i="5"/>
  <c r="E46" i="5"/>
  <c r="K45" i="5"/>
  <c r="E45" i="5"/>
  <c r="K44" i="5"/>
  <c r="E44" i="5"/>
  <c r="K43" i="5"/>
  <c r="E43" i="5"/>
  <c r="K42" i="5"/>
  <c r="E42" i="5"/>
  <c r="K41" i="5"/>
  <c r="E41" i="5"/>
  <c r="K40" i="5"/>
  <c r="E40" i="5"/>
  <c r="K39" i="5"/>
  <c r="E39" i="5"/>
  <c r="K38" i="5"/>
  <c r="E38" i="5"/>
  <c r="K37" i="5"/>
  <c r="E37" i="5"/>
  <c r="K36" i="5"/>
  <c r="E36" i="5"/>
  <c r="H25" i="5"/>
  <c r="G25" i="5"/>
  <c r="F25" i="5"/>
  <c r="D25" i="5"/>
  <c r="I25" i="5"/>
  <c r="G20" i="5"/>
  <c r="G27" i="5" s="1"/>
  <c r="F20" i="5"/>
  <c r="D20" i="5"/>
  <c r="C20" i="5"/>
  <c r="C27" i="5" s="1"/>
  <c r="H27" i="5" l="1"/>
  <c r="D27" i="5"/>
  <c r="F27" i="5"/>
  <c r="J27" i="5"/>
  <c r="M90" i="5"/>
  <c r="M79" i="5"/>
  <c r="E25" i="5"/>
  <c r="E20" i="5"/>
  <c r="E27" i="5" s="1"/>
  <c r="E52" i="5"/>
  <c r="K52" i="5"/>
  <c r="K25" i="5" l="1"/>
  <c r="K20" i="5"/>
  <c r="K27" i="5" s="1"/>
</calcChain>
</file>

<file path=xl/sharedStrings.xml><?xml version="1.0" encoding="utf-8"?>
<sst xmlns="http://schemas.openxmlformats.org/spreadsheetml/2006/main" count="117" uniqueCount="64">
  <si>
    <t>आ.व. 2081/82</t>
  </si>
  <si>
    <t>जीवन बीमा ब्यवसाय गर्ने बीमकहरुको विवरण</t>
  </si>
  <si>
    <t>रकम रु. लाखमा</t>
  </si>
  <si>
    <t>बीमक</t>
  </si>
  <si>
    <t>असार महिनाको</t>
  </si>
  <si>
    <t xml:space="preserve">असार मसान्तसम्मको </t>
  </si>
  <si>
    <t>नवीकरण बीमाशुल्क</t>
  </si>
  <si>
    <t xml:space="preserve">कुल बीमाशुल्क </t>
  </si>
  <si>
    <t>जारी बीमालेखको  संख्या</t>
  </si>
  <si>
    <t>बीमाङ्क रकम</t>
  </si>
  <si>
    <t>कुल सक्रिय रहेको बीमालेखको संख्या</t>
  </si>
  <si>
    <t>कुल बीमाशुल्क</t>
  </si>
  <si>
    <t>राष्ट्रिय जीवन बीमा क. लि.</t>
  </si>
  <si>
    <t>नेशनल लाईफ इ. कं.लि.</t>
  </si>
  <si>
    <t>नेपाल लाइफ इ. कम्पनी लि.</t>
  </si>
  <si>
    <t>लाइफ इ. कर्पोरेशन (नेपाल) लि.</t>
  </si>
  <si>
    <t xml:space="preserve">मेट लाइफ </t>
  </si>
  <si>
    <t>एशियन लाइफ इ. क. लि.</t>
  </si>
  <si>
    <t>आइएमई लाइफ इ. क. लि.</t>
  </si>
  <si>
    <t>सन नेपाल लाइफ इ. क. लि.</t>
  </si>
  <si>
    <t>रिलायबल नेपाल ला. इ. क. लि.</t>
  </si>
  <si>
    <t>सिटिजन लाइफ इ. क. लि.</t>
  </si>
  <si>
    <t>सुर्यज्योति लाइफ इ. क. लि.</t>
  </si>
  <si>
    <t>सानीमा रिलायन्स लाइफ इ. लि.</t>
  </si>
  <si>
    <t>हिमालयन लाइफ इ.लि.</t>
  </si>
  <si>
    <t>प्रभु महालक्ष्मी लाइफ इ. लि.</t>
  </si>
  <si>
    <t>जम्मा (क)</t>
  </si>
  <si>
    <t>लघु बीमक</t>
  </si>
  <si>
    <t xml:space="preserve">गार्डियन माईक्रो लाईफ इ. लि. </t>
  </si>
  <si>
    <t>क्रेष्ट माईक्रो लाईफ इ. लि.</t>
  </si>
  <si>
    <t>जम्मा</t>
  </si>
  <si>
    <t>लिवर्टी माइक्रो लाइफ इ. लि.</t>
  </si>
  <si>
    <t>जम्मा (ख)</t>
  </si>
  <si>
    <t>जीवन बीमा ब्यवसाय गर्ने बीमकहरुले जारी गरेको लघु बीमालेखको विवरण</t>
  </si>
  <si>
    <t>प्रथम बीमाशुल्क</t>
  </si>
  <si>
    <t xml:space="preserve">कुल बीमाशुल्क संकलन </t>
  </si>
  <si>
    <t>कुल बीमाशुल्क संकलन</t>
  </si>
  <si>
    <t>रिलायवल नेपाल ला. इ. क. लि.</t>
  </si>
  <si>
    <t>जीवन बीमा ब्यवसाय गर्ने बीमकहरुको असार मसान्तसम्ममा सक्रिय रहेका कुल बीमालेख संख्याको प्रदेशगत विवरण</t>
  </si>
  <si>
    <t>प्रदेश</t>
  </si>
  <si>
    <t>सावधिक जीबन बीमा</t>
  </si>
  <si>
    <t>अग्रिम भुक्तानी सावधिक जीबन बीमा</t>
  </si>
  <si>
    <t>रुपान्तरित सावधिक जीवन बीमा</t>
  </si>
  <si>
    <t>बालबच्चा सम्बन्धि सावधिक जीबन बीमा</t>
  </si>
  <si>
    <t>बैदेशिक रोजगार म्यादि जीबन बीमा</t>
  </si>
  <si>
    <t>आजिबन जीबन बीमा</t>
  </si>
  <si>
    <t>एकल बीमाशुल्क जीबन बीमा</t>
  </si>
  <si>
    <t>म्यादि जीबन बीमा</t>
  </si>
  <si>
    <t>लघु जीबन बीमा</t>
  </si>
  <si>
    <t>अन्य जीवन बीमा</t>
  </si>
  <si>
    <t>कोशी</t>
  </si>
  <si>
    <t>मधेश</t>
  </si>
  <si>
    <t>बागमती</t>
  </si>
  <si>
    <t>गण्डकी</t>
  </si>
  <si>
    <t>लुम्बिनी</t>
  </si>
  <si>
    <t>कर्णाली</t>
  </si>
  <si>
    <t>सुदुरपश्चिम</t>
  </si>
  <si>
    <t>जीवन बीमा ब्यवसाय गर्ने बीमकहरुले असार मसान्तसम्ममा बिभिन्न बीमालेखहरुबाट संकलन गरेको कुल बीमाशुल्कको प्रदेशगत विवरण</t>
  </si>
  <si>
    <t>रकम रु.लाखमा</t>
  </si>
  <si>
    <t>एकल बीमा शुल्क जीबन बीमा</t>
  </si>
  <si>
    <t>क्र.सं.</t>
  </si>
  <si>
    <t xml:space="preserve">प्रथम बीमाशुल्क </t>
  </si>
  <si>
    <t xml:space="preserve">बैदेशिक रोजगार म्यादी जीवन बीमा पुल (ग) </t>
  </si>
  <si>
    <t xml:space="preserve">जम्मा (क +ख + ग)‌‌‌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</si>
</sst>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#,##0.0000000"/>
    <numFmt numFmtId="167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i/>
      <sz val="8"/>
      <color rgb="FFC00000"/>
      <name val="Kalimati"/>
      <charset val="1"/>
    </font>
    <font>
      <b/>
      <i/>
      <sz val="8"/>
      <color theme="1"/>
      <name val="Kalimati"/>
      <charset val="1"/>
    </font>
    <font>
      <b/>
      <sz val="14"/>
      <color rgb="FF0070C0"/>
      <name val="Kalimati"/>
      <charset val="1"/>
    </font>
    <font>
      <b/>
      <sz val="9"/>
      <color theme="1"/>
      <name val="Kalimati"/>
      <charset val="1"/>
    </font>
    <font>
      <b/>
      <sz val="8"/>
      <color theme="1"/>
      <name val="Kalimati"/>
      <charset val="1"/>
    </font>
    <font>
      <b/>
      <sz val="9"/>
      <color theme="1"/>
      <name val="Fontasy Himali"/>
      <family val="5"/>
    </font>
    <font>
      <i/>
      <sz val="8"/>
      <color theme="1"/>
      <name val="Kalimati"/>
      <charset val="1"/>
    </font>
    <font>
      <b/>
      <i/>
      <sz val="7.5"/>
      <color theme="1"/>
      <name val="Kalimati"/>
      <charset val="1"/>
    </font>
    <font>
      <sz val="11"/>
      <color theme="1"/>
      <name val="Kalimati"/>
      <charset val="1"/>
    </font>
    <font>
      <b/>
      <sz val="14"/>
      <color theme="1"/>
      <name val="Fontasy Himali"/>
      <family val="5"/>
    </font>
    <font>
      <b/>
      <sz val="14"/>
      <color theme="1"/>
      <name val="Kalimati"/>
      <charset val="1"/>
    </font>
    <font>
      <i/>
      <sz val="10"/>
      <color theme="1"/>
      <name val="Kalimati"/>
      <charset val="1"/>
    </font>
    <font>
      <b/>
      <sz val="11"/>
      <color theme="1"/>
      <name val="Kalimati"/>
      <charset val="1"/>
    </font>
    <font>
      <b/>
      <sz val="16"/>
      <color rgb="FF0070C0"/>
      <name val="Kalimati"/>
      <charset val="1"/>
    </font>
    <font>
      <sz val="12"/>
      <color theme="1"/>
      <name val="Fontasy Himali"/>
      <family val="5"/>
    </font>
    <font>
      <b/>
      <sz val="12"/>
      <color theme="1"/>
      <name val="Kalimati"/>
      <charset val="1"/>
    </font>
    <font>
      <b/>
      <sz val="12"/>
      <name val="Kalimati"/>
      <charset val="1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165" fontId="0" fillId="0" borderId="0" xfId="0" applyNumberFormat="1"/>
    <xf numFmtId="0" fontId="0" fillId="5" borderId="0" xfId="0" applyFill="1"/>
    <xf numFmtId="0" fontId="6" fillId="0" borderId="0" xfId="0" applyFont="1"/>
    <xf numFmtId="0" fontId="7" fillId="0" borderId="7" xfId="0" applyFont="1" applyBorder="1" applyAlignment="1">
      <alignment vertical="center" wrapText="1"/>
    </xf>
    <xf numFmtId="2" fontId="8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43" fontId="8" fillId="0" borderId="0" xfId="2" applyFont="1" applyFill="1" applyBorder="1" applyAlignment="1">
      <alignment horizontal="center" vertical="center"/>
    </xf>
    <xf numFmtId="43" fontId="7" fillId="0" borderId="0" xfId="2" applyFont="1" applyFill="1" applyBorder="1" applyAlignment="1">
      <alignment vertical="center"/>
    </xf>
    <xf numFmtId="166" fontId="0" fillId="0" borderId="0" xfId="0" applyNumberFormat="1"/>
    <xf numFmtId="167" fontId="6" fillId="0" borderId="0" xfId="0" applyNumberFormat="1" applyFont="1"/>
    <xf numFmtId="0" fontId="6" fillId="0" borderId="0" xfId="0" applyFont="1" applyAlignment="1">
      <alignment horizontal="left" vertical="center"/>
    </xf>
    <xf numFmtId="43" fontId="6" fillId="0" borderId="0" xfId="0" applyNumberFormat="1" applyFont="1" applyAlignment="1">
      <alignment horizontal="left" vertical="center"/>
    </xf>
    <xf numFmtId="1" fontId="8" fillId="0" borderId="0" xfId="0" applyNumberFormat="1" applyFont="1" applyAlignment="1">
      <alignment horizontal="center" vertical="top"/>
    </xf>
    <xf numFmtId="0" fontId="3" fillId="0" borderId="0" xfId="0" applyFont="1"/>
    <xf numFmtId="43" fontId="0" fillId="0" borderId="0" xfId="0" applyNumberFormat="1" applyAlignment="1">
      <alignment vertical="top"/>
    </xf>
    <xf numFmtId="43" fontId="7" fillId="0" borderId="0" xfId="0" applyNumberFormat="1" applyFont="1" applyAlignment="1">
      <alignment vertical="center" wrapText="1"/>
    </xf>
    <xf numFmtId="43" fontId="6" fillId="0" borderId="0" xfId="2" applyFont="1" applyFill="1" applyBorder="1"/>
    <xf numFmtId="0" fontId="7" fillId="0" borderId="0" xfId="0" applyFont="1" applyAlignment="1">
      <alignment vertical="center" wrapText="1"/>
    </xf>
    <xf numFmtId="165" fontId="6" fillId="0" borderId="0" xfId="2" applyNumberFormat="1" applyFont="1" applyFill="1" applyBorder="1"/>
    <xf numFmtId="0" fontId="9" fillId="0" borderId="0" xfId="0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2" fontId="0" fillId="0" borderId="0" xfId="0" applyNumberFormat="1"/>
    <xf numFmtId="0" fontId="7" fillId="0" borderId="0" xfId="0" applyFont="1"/>
    <xf numFmtId="0" fontId="10" fillId="0" borderId="0" xfId="0" applyFont="1"/>
    <xf numFmtId="0" fontId="11" fillId="3" borderId="3" xfId="0" applyFont="1" applyFill="1" applyBorder="1" applyAlignment="1">
      <alignment vertical="top"/>
    </xf>
    <xf numFmtId="43" fontId="12" fillId="0" borderId="0" xfId="2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43" fontId="6" fillId="0" borderId="0" xfId="0" applyNumberFormat="1" applyFont="1"/>
    <xf numFmtId="0" fontId="0" fillId="0" borderId="0" xfId="0" applyFill="1"/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7" fillId="0" borderId="3" xfId="0" applyFont="1" applyBorder="1"/>
    <xf numFmtId="0" fontId="18" fillId="4" borderId="3" xfId="0" applyFont="1" applyFill="1" applyBorder="1"/>
    <xf numFmtId="0" fontId="18" fillId="6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18" fillId="9" borderId="3" xfId="0" applyFont="1" applyFill="1" applyBorder="1" applyAlignment="1">
      <alignment horizontal="left"/>
    </xf>
    <xf numFmtId="0" fontId="18" fillId="7" borderId="4" xfId="0" applyFont="1" applyFill="1" applyBorder="1" applyAlignment="1">
      <alignment horizontal="center"/>
    </xf>
    <xf numFmtId="0" fontId="18" fillId="7" borderId="6" xfId="0" applyFont="1" applyFill="1" applyBorder="1" applyAlignment="1">
      <alignment horizontal="center"/>
    </xf>
    <xf numFmtId="43" fontId="11" fillId="0" borderId="3" xfId="2" applyFont="1" applyBorder="1" applyAlignment="1">
      <alignment horizontal="center" vertical="center"/>
    </xf>
    <xf numFmtId="165" fontId="11" fillId="0" borderId="3" xfId="2" applyNumberFormat="1" applyFont="1" applyBorder="1" applyAlignment="1">
      <alignment horizontal="center" vertical="center"/>
    </xf>
    <xf numFmtId="165" fontId="11" fillId="0" borderId="3" xfId="2" applyNumberFormat="1" applyFont="1" applyFill="1" applyBorder="1" applyAlignment="1">
      <alignment horizontal="center" vertical="center"/>
    </xf>
    <xf numFmtId="43" fontId="11" fillId="0" borderId="3" xfId="2" applyFont="1" applyFill="1" applyBorder="1" applyAlignment="1">
      <alignment horizontal="left" vertical="center"/>
    </xf>
    <xf numFmtId="43" fontId="11" fillId="0" borderId="3" xfId="2" applyFont="1" applyFill="1" applyBorder="1" applyAlignment="1">
      <alignment horizontal="center" vertical="center"/>
    </xf>
    <xf numFmtId="43" fontId="15" fillId="6" borderId="3" xfId="2" applyFont="1" applyFill="1" applyBorder="1" applyAlignment="1">
      <alignment horizontal="center" vertical="center"/>
    </xf>
    <xf numFmtId="165" fontId="15" fillId="6" borderId="3" xfId="2" applyNumberFormat="1" applyFont="1" applyFill="1" applyBorder="1" applyAlignment="1">
      <alignment horizontal="center" vertical="center"/>
    </xf>
    <xf numFmtId="43" fontId="11" fillId="3" borderId="3" xfId="2" applyFont="1" applyFill="1" applyBorder="1" applyAlignment="1">
      <alignment horizontal="center" vertical="center"/>
    </xf>
    <xf numFmtId="165" fontId="11" fillId="3" borderId="3" xfId="2" applyNumberFormat="1" applyFont="1" applyFill="1" applyBorder="1" applyAlignment="1">
      <alignment horizontal="center" vertical="center"/>
    </xf>
    <xf numFmtId="43" fontId="11" fillId="3" borderId="3" xfId="2" applyFont="1" applyFill="1" applyBorder="1" applyAlignment="1">
      <alignment horizontal="left" vertical="center"/>
    </xf>
    <xf numFmtId="43" fontId="15" fillId="9" borderId="3" xfId="2" applyFont="1" applyFill="1" applyBorder="1" applyAlignment="1">
      <alignment horizontal="center" vertical="center"/>
    </xf>
    <xf numFmtId="165" fontId="15" fillId="9" borderId="3" xfId="2" applyNumberFormat="1" applyFont="1" applyFill="1" applyBorder="1" applyAlignment="1">
      <alignment horizontal="center" vertical="center"/>
    </xf>
    <xf numFmtId="43" fontId="15" fillId="7" borderId="3" xfId="2" applyFont="1" applyFill="1" applyBorder="1" applyAlignment="1">
      <alignment horizontal="center" vertical="center"/>
    </xf>
    <xf numFmtId="165" fontId="15" fillId="7" borderId="3" xfId="2" applyNumberFormat="1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top"/>
    </xf>
    <xf numFmtId="0" fontId="18" fillId="3" borderId="5" xfId="0" applyFont="1" applyFill="1" applyBorder="1" applyAlignment="1">
      <alignment horizontal="center" vertical="top"/>
    </xf>
    <xf numFmtId="0" fontId="18" fillId="3" borderId="6" xfId="0" applyFont="1" applyFill="1" applyBorder="1" applyAlignment="1">
      <alignment horizontal="center" vertical="top"/>
    </xf>
    <xf numFmtId="0" fontId="18" fillId="4" borderId="3" xfId="1" applyFont="1" applyFill="1" applyBorder="1" applyAlignment="1">
      <alignment horizontal="center" vertical="center" wrapText="1"/>
    </xf>
    <xf numFmtId="43" fontId="11" fillId="0" borderId="3" xfId="2" applyFont="1" applyFill="1" applyBorder="1" applyAlignment="1">
      <alignment horizontal="center" vertical="top"/>
    </xf>
    <xf numFmtId="0" fontId="1" fillId="3" borderId="3" xfId="0" applyFont="1" applyFill="1" applyBorder="1" applyAlignment="1">
      <alignment vertical="top"/>
    </xf>
    <xf numFmtId="43" fontId="11" fillId="3" borderId="3" xfId="2" applyFont="1" applyFill="1" applyBorder="1" applyAlignment="1">
      <alignment horizontal="center" vertical="top"/>
    </xf>
    <xf numFmtId="43" fontId="15" fillId="4" borderId="3" xfId="2" applyFont="1" applyFill="1" applyBorder="1"/>
    <xf numFmtId="165" fontId="15" fillId="4" borderId="3" xfId="2" applyNumberFormat="1" applyFont="1" applyFill="1" applyBorder="1"/>
    <xf numFmtId="0" fontId="18" fillId="8" borderId="3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8" fillId="8" borderId="3" xfId="0" applyFont="1" applyFill="1" applyBorder="1"/>
    <xf numFmtId="0" fontId="5" fillId="0" borderId="2" xfId="0" applyFont="1" applyBorder="1" applyAlignment="1">
      <alignment horizontal="center"/>
    </xf>
    <xf numFmtId="43" fontId="11" fillId="0" borderId="3" xfId="2" applyFont="1" applyBorder="1" applyAlignment="1">
      <alignment horizontal="center"/>
    </xf>
    <xf numFmtId="43" fontId="15" fillId="4" borderId="3" xfId="2" applyFont="1" applyFill="1" applyBorder="1" applyAlignment="1">
      <alignment horizontal="center"/>
    </xf>
    <xf numFmtId="165" fontId="11" fillId="0" borderId="3" xfId="2" applyNumberFormat="1" applyFont="1" applyBorder="1" applyAlignment="1">
      <alignment vertical="center"/>
    </xf>
    <xf numFmtId="165" fontId="15" fillId="4" borderId="3" xfId="2" applyNumberFormat="1" applyFont="1" applyFill="1" applyBorder="1" applyAlignment="1">
      <alignment vertical="center"/>
    </xf>
    <xf numFmtId="0" fontId="18" fillId="4" borderId="7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</cellXfs>
  <cellStyles count="3">
    <cellStyle name="Calculation" xfId="1" builtinId="22"/>
    <cellStyle name="Comma 2" xfId="2" xr:uid="{2C4476F4-8E80-426A-801E-A2DEE781860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9525</xdr:rowOff>
    </xdr:from>
    <xdr:to>
      <xdr:col>7</xdr:col>
      <xdr:colOff>0</xdr:colOff>
      <xdr:row>27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4008BEF-1FEA-466B-A541-A94EB92BA566}"/>
            </a:ext>
          </a:extLst>
        </xdr:cNvPr>
        <xdr:cNvCxnSpPr/>
      </xdr:nvCxnSpPr>
      <xdr:spPr>
        <a:xfrm>
          <a:off x="8702040" y="1000125"/>
          <a:ext cx="0" cy="5019675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33</xdr:row>
      <xdr:rowOff>9525</xdr:rowOff>
    </xdr:from>
    <xdr:to>
      <xdr:col>7</xdr:col>
      <xdr:colOff>9525</xdr:colOff>
      <xdr:row>52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34F63D9-7686-4CD1-8848-9897D98A9007}"/>
            </a:ext>
          </a:extLst>
        </xdr:cNvPr>
        <xdr:cNvCxnSpPr/>
      </xdr:nvCxnSpPr>
      <xdr:spPr>
        <a:xfrm flipH="1">
          <a:off x="7467600" y="8170545"/>
          <a:ext cx="9525" cy="3975735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1257648</xdr:colOff>
      <xdr:row>0</xdr:row>
      <xdr:rowOff>116572</xdr:rowOff>
    </xdr:from>
    <xdr:to>
      <xdr:col>6</xdr:col>
      <xdr:colOff>285749</xdr:colOff>
      <xdr:row>1</xdr:row>
      <xdr:rowOff>295918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7963FB-3051-4A1E-8C3E-96013DB53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5065" y="116572"/>
          <a:ext cx="2795768" cy="560346"/>
        </a:xfrm>
        <a:prstGeom prst="rect">
          <a:avLst/>
        </a:prstGeom>
      </xdr:spPr>
    </xdr:pic>
    <xdr:clientData/>
  </xdr:twoCellAnchor>
  <xdr:twoCellAnchor editAs="oneCell">
    <xdr:from>
      <xdr:col>4</xdr:col>
      <xdr:colOff>397150</xdr:colOff>
      <xdr:row>30</xdr:row>
      <xdr:rowOff>59199</xdr:rowOff>
    </xdr:from>
    <xdr:to>
      <xdr:col>6</xdr:col>
      <xdr:colOff>387685</xdr:colOff>
      <xdr:row>32</xdr:row>
      <xdr:rowOff>31853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C8308DA-2B5C-48FE-82F1-0E0CA3B40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0283" y="6705532"/>
          <a:ext cx="2562908" cy="565321"/>
        </a:xfrm>
        <a:prstGeom prst="rect">
          <a:avLst/>
        </a:prstGeom>
      </xdr:spPr>
    </xdr:pic>
    <xdr:clientData/>
  </xdr:twoCellAnchor>
  <xdr:twoCellAnchor editAs="oneCell">
    <xdr:from>
      <xdr:col>5</xdr:col>
      <xdr:colOff>198439</xdr:colOff>
      <xdr:row>65</xdr:row>
      <xdr:rowOff>158750</xdr:rowOff>
    </xdr:from>
    <xdr:to>
      <xdr:col>7</xdr:col>
      <xdr:colOff>252249</xdr:colOff>
      <xdr:row>69</xdr:row>
      <xdr:rowOff>6872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4708E2A-6322-496A-B92E-E442CEB20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719" y="158750"/>
          <a:ext cx="2788045" cy="579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BCA4A-65C9-4FAD-8098-8249FC98A1B5}">
  <sheetPr>
    <pageSetUpPr fitToPage="1"/>
  </sheetPr>
  <dimension ref="A1:AN93"/>
  <sheetViews>
    <sheetView tabSelected="1" view="pageBreakPreview" topLeftCell="A7" zoomScale="90" zoomScaleNormal="85" zoomScaleSheetLayoutView="90" workbookViewId="0">
      <pane xSplit="2" topLeftCell="C1" activePane="topRight" state="frozen"/>
      <selection pane="topRight" activeCell="L5" sqref="L5"/>
    </sheetView>
  </sheetViews>
  <sheetFormatPr defaultRowHeight="15" x14ac:dyDescent="0.25"/>
  <cols>
    <col min="1" max="1" width="5.7109375" bestFit="1" customWidth="1"/>
    <col min="2" max="2" width="43.7109375" customWidth="1"/>
    <col min="3" max="3" width="18.28515625" customWidth="1"/>
    <col min="4" max="5" width="18.85546875" bestFit="1" customWidth="1"/>
    <col min="6" max="6" width="18.7109375" customWidth="1"/>
    <col min="7" max="8" width="21.28515625" bestFit="1" customWidth="1"/>
    <col min="9" max="9" width="18.85546875" bestFit="1" customWidth="1"/>
    <col min="10" max="11" width="21.28515625" bestFit="1" customWidth="1"/>
    <col min="12" max="12" width="20.85546875" bestFit="1" customWidth="1"/>
    <col min="13" max="13" width="22" bestFit="1" customWidth="1"/>
  </cols>
  <sheetData>
    <row r="1" spans="1:40" ht="30" customHeight="1" x14ac:dyDescent="0.25"/>
    <row r="2" spans="1:40" ht="23.25" customHeight="1" x14ac:dyDescent="0.45">
      <c r="C2" s="1"/>
      <c r="D2" s="1"/>
      <c r="E2" s="1"/>
      <c r="F2" s="1"/>
      <c r="G2" s="1"/>
      <c r="H2" s="1"/>
      <c r="I2" s="2"/>
      <c r="J2" s="35" t="s">
        <v>0</v>
      </c>
      <c r="K2" s="35"/>
    </row>
    <row r="3" spans="1:40" ht="34.5" customHeight="1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3" t="s">
        <v>2</v>
      </c>
    </row>
    <row r="4" spans="1:40" ht="27.75" customHeight="1" x14ac:dyDescent="0.25">
      <c r="A4" s="40" t="s">
        <v>60</v>
      </c>
      <c r="B4" s="40" t="s">
        <v>3</v>
      </c>
      <c r="C4" s="41" t="s">
        <v>4</v>
      </c>
      <c r="D4" s="42"/>
      <c r="E4" s="42"/>
      <c r="F4" s="42"/>
      <c r="G4" s="43"/>
      <c r="H4" s="41" t="s">
        <v>5</v>
      </c>
      <c r="I4" s="42"/>
      <c r="J4" s="42"/>
      <c r="K4" s="43"/>
    </row>
    <row r="5" spans="1:40" s="4" customFormat="1" ht="66" customHeight="1" x14ac:dyDescent="0.25">
      <c r="A5" s="40"/>
      <c r="B5" s="40"/>
      <c r="C5" s="44" t="s">
        <v>34</v>
      </c>
      <c r="D5" s="44" t="s">
        <v>6</v>
      </c>
      <c r="E5" s="44" t="s">
        <v>7</v>
      </c>
      <c r="F5" s="44" t="s">
        <v>8</v>
      </c>
      <c r="G5" s="44" t="s">
        <v>9</v>
      </c>
      <c r="H5" s="44" t="s">
        <v>10</v>
      </c>
      <c r="I5" s="44" t="s">
        <v>61</v>
      </c>
      <c r="J5" s="44" t="s">
        <v>6</v>
      </c>
      <c r="K5" s="44" t="s">
        <v>11</v>
      </c>
    </row>
    <row r="6" spans="1:40" ht="24" x14ac:dyDescent="0.6">
      <c r="A6" s="46">
        <v>1</v>
      </c>
      <c r="B6" s="47" t="s">
        <v>12</v>
      </c>
      <c r="C6" s="54">
        <v>1522.021919</v>
      </c>
      <c r="D6" s="54">
        <v>8448.7615086000005</v>
      </c>
      <c r="E6" s="54">
        <f>C6+D6</f>
        <v>9970.7834276000012</v>
      </c>
      <c r="F6" s="55">
        <v>3966</v>
      </c>
      <c r="G6" s="54">
        <v>8864.1839799999998</v>
      </c>
      <c r="H6" s="56">
        <v>561903</v>
      </c>
      <c r="I6" s="57">
        <v>11118.504029000002</v>
      </c>
      <c r="J6" s="57">
        <v>87447.659618599995</v>
      </c>
      <c r="K6" s="57">
        <f>J6+I6</f>
        <v>98566.163647599999</v>
      </c>
    </row>
    <row r="7" spans="1:40" ht="24" x14ac:dyDescent="0.6">
      <c r="A7" s="46">
        <v>2</v>
      </c>
      <c r="B7" s="47" t="s">
        <v>13</v>
      </c>
      <c r="C7" s="54">
        <v>11458.719025700002</v>
      </c>
      <c r="D7" s="54">
        <v>23898.00693</v>
      </c>
      <c r="E7" s="54">
        <f t="shared" ref="E7:E19" si="0">C7+D7</f>
        <v>35356.7259557</v>
      </c>
      <c r="F7" s="55">
        <v>47304</v>
      </c>
      <c r="G7" s="54">
        <v>140523.86916</v>
      </c>
      <c r="H7" s="56">
        <v>1384960</v>
      </c>
      <c r="I7" s="57">
        <v>58493.853690000004</v>
      </c>
      <c r="J7" s="57">
        <v>163789.66554000002</v>
      </c>
      <c r="K7" s="57">
        <f t="shared" ref="K7:K19" si="1">J7+I7</f>
        <v>222283.51923000003</v>
      </c>
    </row>
    <row r="8" spans="1:40" ht="24" x14ac:dyDescent="0.6">
      <c r="A8" s="46">
        <v>3</v>
      </c>
      <c r="B8" s="47" t="s">
        <v>14</v>
      </c>
      <c r="C8" s="54">
        <v>25837.84407040001</v>
      </c>
      <c r="D8" s="54">
        <v>44996.40315230003</v>
      </c>
      <c r="E8" s="54">
        <f t="shared" si="0"/>
        <v>70834.24722270004</v>
      </c>
      <c r="F8" s="55">
        <v>248871</v>
      </c>
      <c r="G8" s="54">
        <v>248341.10447999998</v>
      </c>
      <c r="H8" s="56">
        <v>1707149</v>
      </c>
      <c r="I8" s="57">
        <v>104951.33035499998</v>
      </c>
      <c r="J8" s="57">
        <v>372950.42703320005</v>
      </c>
      <c r="K8" s="57">
        <f t="shared" si="1"/>
        <v>477901.75738820003</v>
      </c>
    </row>
    <row r="9" spans="1:40" ht="24" x14ac:dyDescent="0.6">
      <c r="A9" s="46">
        <v>4</v>
      </c>
      <c r="B9" s="47" t="s">
        <v>15</v>
      </c>
      <c r="C9" s="54">
        <v>6275.1272900000004</v>
      </c>
      <c r="D9" s="54">
        <v>20564.184969999998</v>
      </c>
      <c r="E9" s="54">
        <f t="shared" si="0"/>
        <v>26839.312259999999</v>
      </c>
      <c r="F9" s="55">
        <v>12408</v>
      </c>
      <c r="G9" s="54">
        <v>53823.87</v>
      </c>
      <c r="H9" s="56">
        <v>691871</v>
      </c>
      <c r="I9" s="57">
        <v>30381.941301999999</v>
      </c>
      <c r="J9" s="57">
        <v>168873.9324896</v>
      </c>
      <c r="K9" s="57">
        <f t="shared" si="1"/>
        <v>199255.8737916</v>
      </c>
    </row>
    <row r="10" spans="1:40" ht="24" x14ac:dyDescent="0.6">
      <c r="A10" s="46">
        <v>5</v>
      </c>
      <c r="B10" s="47" t="s">
        <v>16</v>
      </c>
      <c r="C10" s="54">
        <v>1917.8555922000005</v>
      </c>
      <c r="D10" s="54">
        <v>5214.3303128999996</v>
      </c>
      <c r="E10" s="54">
        <f t="shared" si="0"/>
        <v>7132.1859051000001</v>
      </c>
      <c r="F10" s="55">
        <v>41470</v>
      </c>
      <c r="G10" s="54">
        <v>59741.316323200008</v>
      </c>
      <c r="H10" s="56">
        <v>698233</v>
      </c>
      <c r="I10" s="57">
        <v>14501.777015500003</v>
      </c>
      <c r="J10" s="57">
        <v>48082.086629899997</v>
      </c>
      <c r="K10" s="57">
        <f t="shared" si="1"/>
        <v>62583.863645400001</v>
      </c>
    </row>
    <row r="11" spans="1:40" ht="24" x14ac:dyDescent="0.6">
      <c r="A11" s="46">
        <v>6</v>
      </c>
      <c r="B11" s="47" t="s">
        <v>17</v>
      </c>
      <c r="C11" s="54">
        <v>5526.7404699999997</v>
      </c>
      <c r="D11" s="54">
        <v>9761.1628899999996</v>
      </c>
      <c r="E11" s="54">
        <f t="shared" si="0"/>
        <v>15287.90336</v>
      </c>
      <c r="F11" s="55">
        <v>45557</v>
      </c>
      <c r="G11" s="54">
        <v>77962.170760000008</v>
      </c>
      <c r="H11" s="56">
        <v>601891</v>
      </c>
      <c r="I11" s="57">
        <v>21424.39863</v>
      </c>
      <c r="J11" s="57">
        <v>70505.887669599993</v>
      </c>
      <c r="K11" s="57">
        <f t="shared" si="1"/>
        <v>91930.286299599989</v>
      </c>
    </row>
    <row r="12" spans="1:40" ht="24" x14ac:dyDescent="0.6">
      <c r="A12" s="46">
        <v>7</v>
      </c>
      <c r="B12" s="47" t="s">
        <v>18</v>
      </c>
      <c r="C12" s="54">
        <v>4171.4749638000003</v>
      </c>
      <c r="D12" s="54">
        <v>5338.7312761999992</v>
      </c>
      <c r="E12" s="54">
        <f t="shared" si="0"/>
        <v>9510.2062399999995</v>
      </c>
      <c r="F12" s="55">
        <v>25530</v>
      </c>
      <c r="G12" s="54">
        <v>58697.888099999996</v>
      </c>
      <c r="H12" s="56">
        <v>477739</v>
      </c>
      <c r="I12" s="57">
        <v>16815.366745299976</v>
      </c>
      <c r="J12" s="57">
        <v>37213.649137200002</v>
      </c>
      <c r="K12" s="57">
        <f t="shared" si="1"/>
        <v>54029.015882499982</v>
      </c>
    </row>
    <row r="13" spans="1:40" s="6" customFormat="1" ht="24" x14ac:dyDescent="0.6">
      <c r="A13" s="46">
        <v>8</v>
      </c>
      <c r="B13" s="47" t="s">
        <v>19</v>
      </c>
      <c r="C13" s="58">
        <v>2423.7877412000003</v>
      </c>
      <c r="D13" s="54">
        <v>4306.0360000000001</v>
      </c>
      <c r="E13" s="54">
        <f t="shared" si="0"/>
        <v>6729.8237411999999</v>
      </c>
      <c r="F13" s="55">
        <v>31859</v>
      </c>
      <c r="G13" s="58">
        <v>40493.378230000002</v>
      </c>
      <c r="H13" s="56">
        <v>194331</v>
      </c>
      <c r="I13" s="57">
        <v>11641.1713764</v>
      </c>
      <c r="J13" s="57">
        <v>28008.152300000002</v>
      </c>
      <c r="K13" s="57">
        <f t="shared" si="1"/>
        <v>39649.323676400003</v>
      </c>
      <c r="L13" s="39"/>
      <c r="M13" s="3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24" x14ac:dyDescent="0.6">
      <c r="A14" s="46">
        <v>9</v>
      </c>
      <c r="B14" s="47" t="s">
        <v>20</v>
      </c>
      <c r="C14" s="58">
        <v>3048.6137068999992</v>
      </c>
      <c r="D14" s="54">
        <v>5122.9418299999998</v>
      </c>
      <c r="E14" s="54">
        <f t="shared" si="0"/>
        <v>8171.5555368999994</v>
      </c>
      <c r="F14" s="55">
        <v>19004</v>
      </c>
      <c r="G14" s="58">
        <v>95361.327220000006</v>
      </c>
      <c r="H14" s="56">
        <v>2427845</v>
      </c>
      <c r="I14" s="57">
        <v>16388.992726100001</v>
      </c>
      <c r="J14" s="57">
        <v>35315.327789999996</v>
      </c>
      <c r="K14" s="57">
        <f t="shared" si="1"/>
        <v>51704.320516099993</v>
      </c>
    </row>
    <row r="15" spans="1:40" ht="21.75" customHeight="1" x14ac:dyDescent="0.6">
      <c r="A15" s="46">
        <v>10</v>
      </c>
      <c r="B15" s="47" t="s">
        <v>21</v>
      </c>
      <c r="C15" s="54">
        <v>4519.4686124999998</v>
      </c>
      <c r="D15" s="54">
        <v>7532.2833000000001</v>
      </c>
      <c r="E15" s="54">
        <f t="shared" si="0"/>
        <v>12051.7519125</v>
      </c>
      <c r="F15" s="55">
        <v>60200</v>
      </c>
      <c r="G15" s="54">
        <v>204173.84897699999</v>
      </c>
      <c r="H15" s="56">
        <v>890971</v>
      </c>
      <c r="I15" s="57">
        <v>21843.281851499996</v>
      </c>
      <c r="J15" s="57">
        <v>51548.285300000003</v>
      </c>
      <c r="K15" s="57">
        <f t="shared" si="1"/>
        <v>73391.567151499999</v>
      </c>
    </row>
    <row r="16" spans="1:40" ht="24" x14ac:dyDescent="0.6">
      <c r="A16" s="46">
        <v>11</v>
      </c>
      <c r="B16" s="47" t="s">
        <v>22</v>
      </c>
      <c r="C16" s="54">
        <v>7124.5637626999978</v>
      </c>
      <c r="D16" s="54">
        <v>11465.215690000001</v>
      </c>
      <c r="E16" s="54">
        <f t="shared" si="0"/>
        <v>18589.779452700001</v>
      </c>
      <c r="F16" s="55">
        <v>75575</v>
      </c>
      <c r="G16" s="54">
        <v>206086.66719000001</v>
      </c>
      <c r="H16" s="56">
        <v>691602</v>
      </c>
      <c r="I16" s="57">
        <v>30691.000026299997</v>
      </c>
      <c r="J16" s="57">
        <v>80011.939602500002</v>
      </c>
      <c r="K16" s="57">
        <f t="shared" si="1"/>
        <v>110702.9396288</v>
      </c>
    </row>
    <row r="17" spans="1:13" ht="24" x14ac:dyDescent="0.6">
      <c r="A17" s="46">
        <v>12</v>
      </c>
      <c r="B17" s="47" t="s">
        <v>23</v>
      </c>
      <c r="C17" s="54">
        <v>4561.0825400000003</v>
      </c>
      <c r="D17" s="54">
        <v>6923.2854600000001</v>
      </c>
      <c r="E17" s="54">
        <f t="shared" si="0"/>
        <v>11484.368</v>
      </c>
      <c r="F17" s="55">
        <v>32330</v>
      </c>
      <c r="G17" s="54">
        <v>118687.51204</v>
      </c>
      <c r="H17" s="56">
        <v>545509</v>
      </c>
      <c r="I17" s="57">
        <v>19484.800620000002</v>
      </c>
      <c r="J17" s="57">
        <v>48845.545039999997</v>
      </c>
      <c r="K17" s="57">
        <f t="shared" si="1"/>
        <v>68330.345659999992</v>
      </c>
    </row>
    <row r="18" spans="1:13" ht="24" x14ac:dyDescent="0.6">
      <c r="A18" s="46">
        <v>13</v>
      </c>
      <c r="B18" s="47" t="s">
        <v>24</v>
      </c>
      <c r="C18" s="54">
        <v>6361.2705754999997</v>
      </c>
      <c r="D18" s="54">
        <v>19389.88694</v>
      </c>
      <c r="E18" s="54">
        <f t="shared" si="0"/>
        <v>25751.157515499999</v>
      </c>
      <c r="F18" s="55">
        <v>10564</v>
      </c>
      <c r="G18" s="54">
        <v>83643.788310000004</v>
      </c>
      <c r="H18" s="56">
        <v>418258</v>
      </c>
      <c r="I18" s="57">
        <v>28036.2210614</v>
      </c>
      <c r="J18" s="57">
        <v>148466.45298</v>
      </c>
      <c r="K18" s="57">
        <f t="shared" si="1"/>
        <v>176502.67404139999</v>
      </c>
    </row>
    <row r="19" spans="1:13" ht="24" x14ac:dyDescent="0.6">
      <c r="A19" s="46">
        <v>14</v>
      </c>
      <c r="B19" s="47" t="s">
        <v>25</v>
      </c>
      <c r="C19" s="54">
        <v>3547.4812236000002</v>
      </c>
      <c r="D19" s="54">
        <v>4734.3347051999999</v>
      </c>
      <c r="E19" s="54">
        <f t="shared" si="0"/>
        <v>8281.8159288000006</v>
      </c>
      <c r="F19" s="55">
        <v>10736</v>
      </c>
      <c r="G19" s="54">
        <v>45800.251999999993</v>
      </c>
      <c r="H19" s="56">
        <v>235732</v>
      </c>
      <c r="I19" s="57">
        <v>15987.854167300002</v>
      </c>
      <c r="J19" s="57">
        <v>36243.964932400006</v>
      </c>
      <c r="K19" s="57">
        <f t="shared" si="1"/>
        <v>52231.819099700006</v>
      </c>
    </row>
    <row r="20" spans="1:13" ht="24" x14ac:dyDescent="0.25">
      <c r="A20" s="48" t="s">
        <v>26</v>
      </c>
      <c r="B20" s="48"/>
      <c r="C20" s="59">
        <f t="shared" ref="C20" si="2">SUM(C6:C19)</f>
        <v>88296.05149350001</v>
      </c>
      <c r="D20" s="59">
        <f>SUM(D6:D19)</f>
        <v>177695.56496520006</v>
      </c>
      <c r="E20" s="59">
        <f>SUM(E6:E19)</f>
        <v>265991.61645870004</v>
      </c>
      <c r="F20" s="60">
        <f>SUM(F6:F19)</f>
        <v>665374</v>
      </c>
      <c r="G20" s="59">
        <f>SUM(G6:G19)</f>
        <v>1442201.1767702</v>
      </c>
      <c r="H20" s="60">
        <f>SUM(H6:H19)</f>
        <v>11527994</v>
      </c>
      <c r="I20" s="59">
        <f>SUM(I6:I19)</f>
        <v>401760.49359579996</v>
      </c>
      <c r="J20" s="59">
        <f>SUM(J6:J19)</f>
        <v>1377302.9760630003</v>
      </c>
      <c r="K20" s="59">
        <f>SUM(K6:K19)</f>
        <v>1779063.4696587997</v>
      </c>
    </row>
    <row r="21" spans="1:13" ht="24" x14ac:dyDescent="0.6">
      <c r="A21" s="49" t="s">
        <v>60</v>
      </c>
      <c r="B21" s="49" t="s">
        <v>27</v>
      </c>
      <c r="C21" s="61"/>
      <c r="D21" s="61"/>
      <c r="E21" s="61"/>
      <c r="F21" s="61"/>
      <c r="G21" s="61"/>
      <c r="H21" s="62"/>
      <c r="I21" s="63"/>
      <c r="J21" s="63"/>
      <c r="K21" s="63"/>
    </row>
    <row r="22" spans="1:13" ht="24" x14ac:dyDescent="0.6">
      <c r="A22" s="46">
        <v>1</v>
      </c>
      <c r="B22" s="47" t="s">
        <v>28</v>
      </c>
      <c r="C22" s="54">
        <v>466.29892000000001</v>
      </c>
      <c r="D22" s="54">
        <v>23.701170000000001</v>
      </c>
      <c r="E22" s="54">
        <f>D22+C22</f>
        <v>490.00009</v>
      </c>
      <c r="F22" s="55">
        <v>50677</v>
      </c>
      <c r="G22" s="54">
        <v>72682.223360000004</v>
      </c>
      <c r="H22" s="55">
        <v>938938</v>
      </c>
      <c r="I22" s="57">
        <v>3084.4901200000004</v>
      </c>
      <c r="J22" s="57">
        <v>73.799710000000005</v>
      </c>
      <c r="K22" s="57">
        <f>J22+I22</f>
        <v>3158.2898300000006</v>
      </c>
    </row>
    <row r="23" spans="1:13" ht="24" x14ac:dyDescent="0.6">
      <c r="A23" s="46">
        <v>2</v>
      </c>
      <c r="B23" s="47" t="s">
        <v>29</v>
      </c>
      <c r="C23" s="54">
        <v>385.60658000000001</v>
      </c>
      <c r="D23" s="54">
        <v>18.274270000000001</v>
      </c>
      <c r="E23" s="54">
        <f t="shared" ref="E23:E24" si="3">D23+C23</f>
        <v>403.88085000000001</v>
      </c>
      <c r="F23" s="55">
        <v>21656</v>
      </c>
      <c r="G23" s="54">
        <v>14235.929080000002</v>
      </c>
      <c r="H23" s="55">
        <v>388684</v>
      </c>
      <c r="I23" s="57">
        <v>2841.1743000000001</v>
      </c>
      <c r="J23" s="57">
        <v>89.049109999999999</v>
      </c>
      <c r="K23" s="57">
        <f t="shared" ref="K23:K24" si="4">J23+I23</f>
        <v>2930.2234100000001</v>
      </c>
    </row>
    <row r="24" spans="1:13" ht="24" x14ac:dyDescent="0.6">
      <c r="A24" s="46">
        <v>3</v>
      </c>
      <c r="B24" s="47" t="s">
        <v>31</v>
      </c>
      <c r="C24" s="54">
        <v>413.92725999999999</v>
      </c>
      <c r="D24" s="54">
        <v>41.638240000000003</v>
      </c>
      <c r="E24" s="54">
        <f t="shared" si="3"/>
        <v>455.56549999999999</v>
      </c>
      <c r="F24" s="55">
        <v>54136</v>
      </c>
      <c r="G24" s="54">
        <v>56387.184070000003</v>
      </c>
      <c r="H24" s="55">
        <v>189070</v>
      </c>
      <c r="I24" s="57">
        <v>1700.1636599999999</v>
      </c>
      <c r="J24" s="57">
        <v>137.40001000000001</v>
      </c>
      <c r="K24" s="57">
        <f t="shared" si="4"/>
        <v>1837.56367</v>
      </c>
    </row>
    <row r="25" spans="1:13" ht="24" x14ac:dyDescent="0.6">
      <c r="A25" s="50" t="s">
        <v>32</v>
      </c>
      <c r="B25" s="50"/>
      <c r="C25" s="59">
        <f>SUM(C22:C24)</f>
        <v>1265.83276</v>
      </c>
      <c r="D25" s="59">
        <f>SUM(D22:D24)</f>
        <v>83.613680000000016</v>
      </c>
      <c r="E25" s="59">
        <f>SUM(E22:E24)</f>
        <v>1349.4464399999999</v>
      </c>
      <c r="F25" s="60">
        <f>SUM(F22:F24)</f>
        <v>126469</v>
      </c>
      <c r="G25" s="59">
        <f>SUM(G22:G24)</f>
        <v>143305.33650999999</v>
      </c>
      <c r="H25" s="59">
        <f>SUM(H22:H24)</f>
        <v>1516692</v>
      </c>
      <c r="I25" s="59">
        <f>SUM(I22:I24)</f>
        <v>7625.8280800000011</v>
      </c>
      <c r="J25" s="59">
        <f>SUM(J22:J24)</f>
        <v>300.24883</v>
      </c>
      <c r="K25" s="59">
        <f>SUM(K22:K24)</f>
        <v>7926.0769099999998</v>
      </c>
    </row>
    <row r="26" spans="1:13" ht="24" x14ac:dyDescent="0.6">
      <c r="A26" s="51" t="s">
        <v>62</v>
      </c>
      <c r="B26" s="51"/>
      <c r="C26" s="64">
        <v>3283.5586431000011</v>
      </c>
      <c r="D26" s="64"/>
      <c r="E26" s="64">
        <v>3283.5586431000011</v>
      </c>
      <c r="F26" s="65">
        <v>78100</v>
      </c>
      <c r="G26" s="64">
        <v>795460</v>
      </c>
      <c r="H26" s="65">
        <v>2586313</v>
      </c>
      <c r="I26" s="64">
        <v>35743.930317699997</v>
      </c>
      <c r="J26" s="64"/>
      <c r="K26" s="64">
        <v>35743.930317699997</v>
      </c>
    </row>
    <row r="27" spans="1:13" ht="24" x14ac:dyDescent="0.6">
      <c r="A27" s="52" t="s">
        <v>63</v>
      </c>
      <c r="B27" s="53"/>
      <c r="C27" s="66">
        <f>C20+C25+C26</f>
        <v>92845.442896600012</v>
      </c>
      <c r="D27" s="66">
        <f t="shared" ref="D27:J27" si="5">D20+D25+D26</f>
        <v>177779.17864520007</v>
      </c>
      <c r="E27" s="66">
        <f t="shared" si="5"/>
        <v>270624.62154180009</v>
      </c>
      <c r="F27" s="67">
        <f t="shared" si="5"/>
        <v>869943</v>
      </c>
      <c r="G27" s="66">
        <f>G20+G25+G26</f>
        <v>2380966.5132801998</v>
      </c>
      <c r="H27" s="67">
        <f>H20+H25+H26</f>
        <v>15630999</v>
      </c>
      <c r="I27" s="66">
        <f>I20+I25+I26</f>
        <v>445130.25199349993</v>
      </c>
      <c r="J27" s="66">
        <f t="shared" si="5"/>
        <v>1377603.2248930002</v>
      </c>
      <c r="K27" s="66">
        <f>K20+K25+K26</f>
        <v>1822733.4768864997</v>
      </c>
    </row>
    <row r="28" spans="1:13" ht="28.5" x14ac:dyDescent="0.7">
      <c r="A28" s="34"/>
      <c r="C28" s="32"/>
      <c r="D28" s="32"/>
      <c r="E28" s="33"/>
      <c r="F28" s="11"/>
      <c r="G28" s="12"/>
      <c r="I28" s="13"/>
      <c r="J28" s="14"/>
      <c r="K28" s="14"/>
      <c r="L28" s="14"/>
      <c r="M28" s="14"/>
    </row>
    <row r="29" spans="1:13" ht="18" x14ac:dyDescent="0.45">
      <c r="C29" s="11"/>
      <c r="D29" s="11"/>
      <c r="E29" s="38"/>
      <c r="F29" s="11"/>
      <c r="G29" s="12"/>
      <c r="I29" s="13"/>
      <c r="J29" s="14"/>
      <c r="K29" s="14"/>
      <c r="L29" s="14"/>
      <c r="M29" s="14"/>
    </row>
    <row r="30" spans="1:13" ht="18" x14ac:dyDescent="0.45">
      <c r="B30" s="7"/>
      <c r="C30" s="11"/>
      <c r="D30" s="11"/>
      <c r="E30" s="7"/>
      <c r="F30" s="11"/>
      <c r="G30" s="12"/>
      <c r="I30" s="13"/>
      <c r="J30" s="14"/>
      <c r="K30" s="14"/>
      <c r="L30" s="14"/>
      <c r="M30" s="14"/>
    </row>
    <row r="31" spans="1:13" s="10" customFormat="1" ht="19.5" customHeight="1" x14ac:dyDescent="0.25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s="10" customFormat="1" ht="27.75" customHeight="1" x14ac:dyDescent="0.45">
      <c r="B32" s="15"/>
      <c r="C32" s="15"/>
      <c r="D32" s="16"/>
      <c r="E32" s="15"/>
      <c r="F32" s="15"/>
      <c r="H32" s="15"/>
      <c r="I32" s="17"/>
      <c r="J32" s="36" t="s">
        <v>0</v>
      </c>
      <c r="K32" s="36"/>
      <c r="L32" s="18"/>
      <c r="M32" s="9"/>
    </row>
    <row r="33" spans="1:13" s="10" customFormat="1" ht="39" customHeight="1" x14ac:dyDescent="0.45">
      <c r="B33" s="45" t="s">
        <v>33</v>
      </c>
      <c r="C33" s="45"/>
      <c r="D33" s="45"/>
      <c r="E33" s="45"/>
      <c r="F33" s="45"/>
      <c r="G33" s="45"/>
      <c r="H33" s="45"/>
      <c r="I33" s="45"/>
      <c r="J33" s="45"/>
      <c r="K33" s="2" t="s">
        <v>2</v>
      </c>
      <c r="M33" s="2"/>
    </row>
    <row r="34" spans="1:13" s="10" customFormat="1" ht="24" x14ac:dyDescent="0.25">
      <c r="A34" s="40" t="s">
        <v>60</v>
      </c>
      <c r="B34" s="68" t="s">
        <v>3</v>
      </c>
      <c r="C34" s="69" t="s">
        <v>4</v>
      </c>
      <c r="D34" s="70"/>
      <c r="E34" s="70"/>
      <c r="F34" s="70"/>
      <c r="G34" s="71"/>
      <c r="H34" s="69" t="s">
        <v>5</v>
      </c>
      <c r="I34" s="70"/>
      <c r="J34" s="70"/>
      <c r="K34" s="71"/>
    </row>
    <row r="35" spans="1:13" s="10" customFormat="1" ht="63.75" customHeight="1" x14ac:dyDescent="0.25">
      <c r="A35" s="40"/>
      <c r="B35" s="68"/>
      <c r="C35" s="72" t="s">
        <v>34</v>
      </c>
      <c r="D35" s="72" t="s">
        <v>6</v>
      </c>
      <c r="E35" s="72" t="s">
        <v>35</v>
      </c>
      <c r="F35" s="72" t="s">
        <v>8</v>
      </c>
      <c r="G35" s="72" t="s">
        <v>9</v>
      </c>
      <c r="H35" s="72" t="s">
        <v>10</v>
      </c>
      <c r="I35" s="72" t="s">
        <v>34</v>
      </c>
      <c r="J35" s="72" t="s">
        <v>6</v>
      </c>
      <c r="K35" s="72" t="s">
        <v>36</v>
      </c>
    </row>
    <row r="36" spans="1:13" s="10" customFormat="1" ht="24" x14ac:dyDescent="0.6">
      <c r="A36" s="46">
        <v>1</v>
      </c>
      <c r="B36" s="47" t="s">
        <v>13</v>
      </c>
      <c r="C36" s="57">
        <v>834.68120569999996</v>
      </c>
      <c r="D36" s="57">
        <v>1.566E-2</v>
      </c>
      <c r="E36" s="57">
        <f>C36+D36</f>
        <v>834.69686569999999</v>
      </c>
      <c r="F36" s="57">
        <v>38229</v>
      </c>
      <c r="G36" s="57">
        <v>62651.81583</v>
      </c>
      <c r="H36" s="57">
        <v>868185</v>
      </c>
      <c r="I36" s="73">
        <v>8819.198980000001</v>
      </c>
      <c r="J36" s="73">
        <v>1.566E-2</v>
      </c>
      <c r="K36" s="73">
        <f>I36+J36</f>
        <v>8819.2146400000001</v>
      </c>
      <c r="L36" s="19"/>
      <c r="M36" s="19"/>
    </row>
    <row r="37" spans="1:13" s="10" customFormat="1" ht="24" x14ac:dyDescent="0.6">
      <c r="A37" s="46">
        <v>2</v>
      </c>
      <c r="B37" s="47" t="s">
        <v>14</v>
      </c>
      <c r="C37" s="57">
        <v>124.3903176</v>
      </c>
      <c r="D37" s="57">
        <v>2.7694683999999996</v>
      </c>
      <c r="E37" s="57">
        <f t="shared" ref="E37:E51" si="6">C37+D37</f>
        <v>127.159786</v>
      </c>
      <c r="F37" s="57">
        <v>220267</v>
      </c>
      <c r="G37" s="57">
        <v>59102.394480000003</v>
      </c>
      <c r="H37" s="57">
        <v>648878</v>
      </c>
      <c r="I37" s="73">
        <v>919.2416422</v>
      </c>
      <c r="J37" s="73">
        <v>30.321408399999999</v>
      </c>
      <c r="K37" s="73">
        <f t="shared" ref="K37:K51" si="7">I37+J37</f>
        <v>949.5630506</v>
      </c>
      <c r="L37" s="19"/>
      <c r="M37" s="19"/>
    </row>
    <row r="38" spans="1:13" s="10" customFormat="1" ht="24" x14ac:dyDescent="0.6">
      <c r="A38" s="46">
        <v>3</v>
      </c>
      <c r="B38" s="47" t="s">
        <v>15</v>
      </c>
      <c r="C38" s="57">
        <v>1.47028</v>
      </c>
      <c r="D38" s="57">
        <v>3.7499999999999999E-2</v>
      </c>
      <c r="E38" s="57">
        <f t="shared" si="6"/>
        <v>1.5077800000000001</v>
      </c>
      <c r="F38" s="57">
        <v>379</v>
      </c>
      <c r="G38" s="57">
        <v>145.37</v>
      </c>
      <c r="H38" s="57">
        <v>1058</v>
      </c>
      <c r="I38" s="73">
        <v>5.4010219999999993</v>
      </c>
      <c r="J38" s="73">
        <v>7.4999999999999997E-2</v>
      </c>
      <c r="K38" s="73">
        <f t="shared" si="7"/>
        <v>5.4760219999999995</v>
      </c>
      <c r="L38" s="19"/>
      <c r="M38" s="19"/>
    </row>
    <row r="39" spans="1:13" s="10" customFormat="1" ht="24" x14ac:dyDescent="0.6">
      <c r="A39" s="46">
        <v>4</v>
      </c>
      <c r="B39" s="47" t="s">
        <v>16</v>
      </c>
      <c r="C39" s="57">
        <v>0.14117840000000001</v>
      </c>
      <c r="D39" s="57">
        <v>0</v>
      </c>
      <c r="E39" s="57">
        <f t="shared" si="6"/>
        <v>0.14117840000000001</v>
      </c>
      <c r="F39" s="57">
        <v>11429</v>
      </c>
      <c r="G39" s="57">
        <v>11940.787358799998</v>
      </c>
      <c r="H39" s="57">
        <v>168066</v>
      </c>
      <c r="I39" s="73">
        <v>1092.6018332999995</v>
      </c>
      <c r="J39" s="73">
        <v>0</v>
      </c>
      <c r="K39" s="73">
        <f t="shared" si="7"/>
        <v>1092.6018332999995</v>
      </c>
      <c r="L39" s="19"/>
      <c r="M39" s="19"/>
    </row>
    <row r="40" spans="1:13" s="10" customFormat="1" ht="24" x14ac:dyDescent="0.6">
      <c r="A40" s="46">
        <v>5</v>
      </c>
      <c r="B40" s="47" t="s">
        <v>17</v>
      </c>
      <c r="C40" s="57">
        <v>8.5235299999999992</v>
      </c>
      <c r="D40" s="57">
        <v>2.02203</v>
      </c>
      <c r="E40" s="57">
        <f t="shared" si="6"/>
        <v>10.545559999999998</v>
      </c>
      <c r="F40" s="57">
        <v>110</v>
      </c>
      <c r="G40" s="57">
        <v>179.14</v>
      </c>
      <c r="H40" s="57">
        <v>1731</v>
      </c>
      <c r="I40" s="73">
        <v>19.437090000000001</v>
      </c>
      <c r="J40" s="73">
        <v>40.105139999999999</v>
      </c>
      <c r="K40" s="73">
        <f t="shared" si="7"/>
        <v>59.542230000000004</v>
      </c>
      <c r="L40" s="19"/>
      <c r="M40" s="19"/>
    </row>
    <row r="41" spans="1:13" s="10" customFormat="1" ht="24" x14ac:dyDescent="0.6">
      <c r="A41" s="46">
        <v>6</v>
      </c>
      <c r="B41" s="47" t="s">
        <v>19</v>
      </c>
      <c r="C41" s="57">
        <v>72.470201200000005</v>
      </c>
      <c r="D41" s="57">
        <v>0</v>
      </c>
      <c r="E41" s="57">
        <f t="shared" si="6"/>
        <v>72.470201200000005</v>
      </c>
      <c r="F41" s="57">
        <v>28524</v>
      </c>
      <c r="G41" s="57">
        <v>15987.03823</v>
      </c>
      <c r="H41" s="57">
        <v>111964</v>
      </c>
      <c r="I41" s="73">
        <v>284.15921639999999</v>
      </c>
      <c r="J41" s="73">
        <v>0.45823000000000003</v>
      </c>
      <c r="K41" s="73">
        <f t="shared" si="7"/>
        <v>284.61744640000001</v>
      </c>
      <c r="L41" s="19"/>
      <c r="M41" s="19"/>
    </row>
    <row r="42" spans="1:13" s="10" customFormat="1" ht="24" x14ac:dyDescent="0.6">
      <c r="A42" s="46">
        <v>7</v>
      </c>
      <c r="B42" s="47" t="s">
        <v>37</v>
      </c>
      <c r="C42" s="57">
        <v>5.4150999999999998</v>
      </c>
      <c r="D42" s="57">
        <v>9.0118399999999994</v>
      </c>
      <c r="E42" s="57">
        <f t="shared" si="6"/>
        <v>14.426939999999998</v>
      </c>
      <c r="F42" s="57">
        <v>69</v>
      </c>
      <c r="G42" s="57">
        <v>224.21860000000001</v>
      </c>
      <c r="H42" s="57">
        <v>2951</v>
      </c>
      <c r="I42" s="73">
        <v>15.3569</v>
      </c>
      <c r="J42" s="73">
        <v>101.00996000000001</v>
      </c>
      <c r="K42" s="73">
        <f t="shared" si="7"/>
        <v>116.36686</v>
      </c>
      <c r="L42" s="19"/>
      <c r="M42" s="19"/>
    </row>
    <row r="43" spans="1:13" s="10" customFormat="1" ht="24" x14ac:dyDescent="0.6">
      <c r="A43" s="46">
        <v>8</v>
      </c>
      <c r="B43" s="47" t="s">
        <v>21</v>
      </c>
      <c r="C43" s="57">
        <v>598.36032</v>
      </c>
      <c r="D43" s="57">
        <v>0</v>
      </c>
      <c r="E43" s="57">
        <f t="shared" si="6"/>
        <v>598.36032</v>
      </c>
      <c r="F43" s="57">
        <v>55184</v>
      </c>
      <c r="G43" s="57">
        <v>169013.451477</v>
      </c>
      <c r="H43" s="57">
        <v>680978</v>
      </c>
      <c r="I43" s="73">
        <v>4712.9591334000006</v>
      </c>
      <c r="J43" s="73">
        <v>0</v>
      </c>
      <c r="K43" s="73">
        <f t="shared" si="7"/>
        <v>4712.9591334000006</v>
      </c>
      <c r="L43" s="19"/>
      <c r="M43" s="19"/>
    </row>
    <row r="44" spans="1:13" s="10" customFormat="1" ht="24" x14ac:dyDescent="0.6">
      <c r="A44" s="46">
        <v>9</v>
      </c>
      <c r="B44" s="47" t="s">
        <v>22</v>
      </c>
      <c r="C44" s="57">
        <v>583.33710529999996</v>
      </c>
      <c r="D44" s="57">
        <v>0</v>
      </c>
      <c r="E44" s="57">
        <f t="shared" si="6"/>
        <v>583.33710529999996</v>
      </c>
      <c r="F44" s="57">
        <v>65149</v>
      </c>
      <c r="G44" s="57">
        <v>136717.51449</v>
      </c>
      <c r="H44" s="57">
        <v>408239</v>
      </c>
      <c r="I44" s="73">
        <v>3632.6998354000007</v>
      </c>
      <c r="J44" s="73">
        <v>0</v>
      </c>
      <c r="K44" s="73">
        <f t="shared" si="7"/>
        <v>3632.6998354000007</v>
      </c>
      <c r="L44" s="19"/>
      <c r="M44" s="19"/>
    </row>
    <row r="45" spans="1:13" s="10" customFormat="1" ht="24" x14ac:dyDescent="0.6">
      <c r="A45" s="46">
        <v>10</v>
      </c>
      <c r="B45" s="47" t="s">
        <v>23</v>
      </c>
      <c r="C45" s="57">
        <v>204.18492000000001</v>
      </c>
      <c r="D45" s="57">
        <v>0</v>
      </c>
      <c r="E45" s="57">
        <f t="shared" si="6"/>
        <v>204.18492000000001</v>
      </c>
      <c r="F45" s="57">
        <v>26976</v>
      </c>
      <c r="G45" s="57">
        <v>78208.139540000004</v>
      </c>
      <c r="H45" s="57">
        <v>423467</v>
      </c>
      <c r="I45" s="73">
        <v>2614.9105399999999</v>
      </c>
      <c r="J45" s="73">
        <v>0</v>
      </c>
      <c r="K45" s="73">
        <f t="shared" si="7"/>
        <v>2614.9105399999999</v>
      </c>
      <c r="L45" s="19"/>
      <c r="M45" s="19"/>
    </row>
    <row r="46" spans="1:13" s="10" customFormat="1" ht="24" x14ac:dyDescent="0.6">
      <c r="A46" s="46">
        <v>11</v>
      </c>
      <c r="B46" s="47" t="s">
        <v>24</v>
      </c>
      <c r="C46" s="57">
        <v>0</v>
      </c>
      <c r="D46" s="57">
        <v>0</v>
      </c>
      <c r="E46" s="57">
        <f t="shared" si="6"/>
        <v>0</v>
      </c>
      <c r="F46" s="57"/>
      <c r="G46" s="57">
        <v>0</v>
      </c>
      <c r="H46" s="57">
        <v>135</v>
      </c>
      <c r="I46" s="73">
        <v>0</v>
      </c>
      <c r="J46" s="73">
        <v>0.1166</v>
      </c>
      <c r="K46" s="73">
        <f t="shared" si="7"/>
        <v>0.1166</v>
      </c>
      <c r="L46" s="19"/>
      <c r="M46" s="19"/>
    </row>
    <row r="47" spans="1:13" s="10" customFormat="1" ht="24" x14ac:dyDescent="0.6">
      <c r="A47" s="46">
        <v>12</v>
      </c>
      <c r="B47" s="47" t="s">
        <v>25</v>
      </c>
      <c r="C47" s="57">
        <v>90.75297359999999</v>
      </c>
      <c r="D47" s="57">
        <v>0</v>
      </c>
      <c r="E47" s="57">
        <f t="shared" si="6"/>
        <v>90.75297359999999</v>
      </c>
      <c r="F47" s="57">
        <v>5706</v>
      </c>
      <c r="G47" s="57">
        <v>10241.172</v>
      </c>
      <c r="H47" s="57">
        <v>119368</v>
      </c>
      <c r="I47" s="73">
        <v>833.8810751000002</v>
      </c>
      <c r="J47" s="73">
        <v>0</v>
      </c>
      <c r="K47" s="73">
        <f t="shared" si="7"/>
        <v>833.8810751000002</v>
      </c>
      <c r="L47" s="19"/>
      <c r="M47" s="19"/>
    </row>
    <row r="48" spans="1:13" s="10" customFormat="1" ht="24" x14ac:dyDescent="0.6">
      <c r="A48" s="49" t="s">
        <v>60</v>
      </c>
      <c r="B48" s="49" t="s">
        <v>27</v>
      </c>
      <c r="C48" s="74"/>
      <c r="D48" s="74"/>
      <c r="E48" s="74"/>
      <c r="F48" s="63"/>
      <c r="G48" s="74"/>
      <c r="H48" s="74"/>
      <c r="I48" s="31"/>
      <c r="J48" s="31"/>
      <c r="K48" s="75"/>
      <c r="L48" s="19"/>
      <c r="M48" s="19"/>
    </row>
    <row r="49" spans="1:13" s="10" customFormat="1" ht="24" x14ac:dyDescent="0.6">
      <c r="A49" s="46">
        <v>1</v>
      </c>
      <c r="B49" s="47" t="s">
        <v>28</v>
      </c>
      <c r="C49" s="57">
        <v>466.29892000000001</v>
      </c>
      <c r="D49" s="57">
        <v>23.701170000000001</v>
      </c>
      <c r="E49" s="57">
        <f t="shared" si="6"/>
        <v>490.00009</v>
      </c>
      <c r="F49" s="57">
        <v>50677</v>
      </c>
      <c r="G49" s="57">
        <v>72682.223360000004</v>
      </c>
      <c r="H49" s="57">
        <v>938938</v>
      </c>
      <c r="I49" s="73">
        <v>3084.4901199999999</v>
      </c>
      <c r="J49" s="73">
        <v>73.799710000000005</v>
      </c>
      <c r="K49" s="73">
        <f t="shared" si="7"/>
        <v>3158.2898299999997</v>
      </c>
      <c r="L49" s="19"/>
      <c r="M49" s="19"/>
    </row>
    <row r="50" spans="1:13" s="10" customFormat="1" ht="24" x14ac:dyDescent="0.6">
      <c r="A50" s="46">
        <v>2</v>
      </c>
      <c r="B50" s="47" t="s">
        <v>29</v>
      </c>
      <c r="C50" s="57">
        <v>385.60658000000001</v>
      </c>
      <c r="D50" s="57">
        <v>18.274270000000001</v>
      </c>
      <c r="E50" s="57">
        <f t="shared" si="6"/>
        <v>403.88085000000001</v>
      </c>
      <c r="F50" s="57">
        <v>21656</v>
      </c>
      <c r="G50" s="57">
        <v>14235.92908</v>
      </c>
      <c r="H50" s="57">
        <v>388684</v>
      </c>
      <c r="I50" s="73">
        <v>2841.1743000000001</v>
      </c>
      <c r="J50" s="73">
        <v>89.049109999999999</v>
      </c>
      <c r="K50" s="73">
        <f t="shared" si="7"/>
        <v>2930.2234100000001</v>
      </c>
      <c r="L50" s="19"/>
      <c r="M50" s="19"/>
    </row>
    <row r="51" spans="1:13" s="10" customFormat="1" ht="24" x14ac:dyDescent="0.6">
      <c r="A51" s="46">
        <v>3</v>
      </c>
      <c r="B51" s="47" t="s">
        <v>31</v>
      </c>
      <c r="C51" s="57">
        <v>413.92725999999999</v>
      </c>
      <c r="D51" s="57">
        <v>41.638240000000003</v>
      </c>
      <c r="E51" s="57">
        <f t="shared" si="6"/>
        <v>455.56549999999999</v>
      </c>
      <c r="F51" s="57">
        <v>54136</v>
      </c>
      <c r="G51" s="57">
        <v>56387.184070000003</v>
      </c>
      <c r="H51" s="57">
        <v>189070</v>
      </c>
      <c r="I51" s="73">
        <v>1700.1636599999999</v>
      </c>
      <c r="J51" s="73">
        <v>137.40001000000001</v>
      </c>
      <c r="K51" s="73">
        <f t="shared" si="7"/>
        <v>1837.56367</v>
      </c>
      <c r="L51" s="19"/>
      <c r="M51" s="19"/>
    </row>
    <row r="52" spans="1:13" s="10" customFormat="1" ht="23.25" customHeight="1" x14ac:dyDescent="0.6">
      <c r="A52" s="87" t="s">
        <v>30</v>
      </c>
      <c r="B52" s="88"/>
      <c r="C52" s="76">
        <f>SUM(C36:C51)</f>
        <v>3789.5598918000005</v>
      </c>
      <c r="D52" s="76">
        <f t="shared" ref="D52:G52" si="8">SUM(D36:D51)</f>
        <v>97.470178400000009</v>
      </c>
      <c r="E52" s="76">
        <f t="shared" si="8"/>
        <v>3887.0300702000004</v>
      </c>
      <c r="F52" s="76">
        <f t="shared" si="8"/>
        <v>578491</v>
      </c>
      <c r="G52" s="76">
        <f t="shared" si="8"/>
        <v>687716.37851580011</v>
      </c>
      <c r="H52" s="77">
        <f>SUM(H36:H51)</f>
        <v>4951712</v>
      </c>
      <c r="I52" s="76">
        <f t="shared" ref="I52" si="9">SUM(I36:I51)</f>
        <v>30575.675347799999</v>
      </c>
      <c r="J52" s="76">
        <f>SUM(J36:J51)</f>
        <v>472.35082840000001</v>
      </c>
      <c r="K52" s="76">
        <f>SUM(K36:K51)</f>
        <v>31048.026176200005</v>
      </c>
      <c r="M52" s="19"/>
    </row>
    <row r="53" spans="1:13" s="10" customFormat="1" ht="18" customHeight="1" x14ac:dyDescent="0.45">
      <c r="B53" s="8"/>
      <c r="C53" s="8"/>
      <c r="D53" s="8"/>
      <c r="E53" s="20"/>
      <c r="F53" s="8"/>
      <c r="G53" s="8"/>
      <c r="H53" s="8"/>
      <c r="I53" s="20"/>
      <c r="J53" s="20"/>
      <c r="K53" s="20"/>
      <c r="L53" s="20"/>
      <c r="M53" s="21"/>
    </row>
    <row r="54" spans="1:13" s="10" customFormat="1" ht="18" x14ac:dyDescent="0.45">
      <c r="B54" s="22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1"/>
    </row>
    <row r="55" spans="1:13" s="10" customFormat="1" ht="18" x14ac:dyDescent="0.45">
      <c r="B55" s="7"/>
      <c r="C55" s="21"/>
      <c r="D55" s="21"/>
      <c r="E55" s="21"/>
      <c r="F55" s="21"/>
      <c r="G55" s="21"/>
      <c r="H55" s="21"/>
      <c r="I55" s="20"/>
      <c r="J55" s="20"/>
      <c r="K55" s="20"/>
      <c r="L55" s="20"/>
      <c r="M55" s="21"/>
    </row>
    <row r="56" spans="1:13" s="10" customFormat="1" ht="18" x14ac:dyDescent="0.45">
      <c r="B56" s="7"/>
      <c r="C56" s="21"/>
      <c r="D56" s="21"/>
      <c r="E56" s="21"/>
      <c r="F56" s="21"/>
      <c r="G56" s="23"/>
      <c r="H56" s="21"/>
      <c r="I56" s="20"/>
      <c r="J56" s="20"/>
      <c r="K56" s="20"/>
      <c r="L56" s="21"/>
      <c r="M56" s="21"/>
    </row>
    <row r="57" spans="1:13" s="10" customFormat="1" ht="18" x14ac:dyDescent="0.45">
      <c r="B57" s="7"/>
      <c r="C57" s="21"/>
      <c r="D57" s="21"/>
      <c r="E57" s="21"/>
      <c r="F57" s="21"/>
      <c r="G57" s="23"/>
      <c r="H57" s="21"/>
      <c r="I57" s="23"/>
      <c r="J57" s="21"/>
      <c r="K57" s="21"/>
      <c r="L57" s="21"/>
      <c r="M57" s="21"/>
    </row>
    <row r="58" spans="1:13" s="10" customFormat="1" ht="18" x14ac:dyDescent="0.45">
      <c r="B58" s="7"/>
      <c r="C58" s="21"/>
      <c r="D58" s="21"/>
      <c r="E58" s="21"/>
      <c r="F58" s="21"/>
      <c r="G58" s="23"/>
      <c r="H58" s="21"/>
      <c r="I58" s="23"/>
      <c r="J58" s="21"/>
      <c r="K58" s="21"/>
      <c r="L58" s="21"/>
      <c r="M58" s="21"/>
    </row>
    <row r="59" spans="1:13" s="10" customFormat="1" ht="18" x14ac:dyDescent="0.45">
      <c r="B59" s="7"/>
      <c r="C59" s="21"/>
      <c r="D59" s="21"/>
      <c r="E59" s="21"/>
      <c r="F59" s="21"/>
      <c r="G59" s="23"/>
      <c r="H59" s="21"/>
      <c r="I59" s="23"/>
      <c r="J59" s="21"/>
      <c r="K59" s="21"/>
      <c r="L59" s="21"/>
      <c r="M59" s="21"/>
    </row>
    <row r="60" spans="1:13" s="10" customFormat="1" ht="18" x14ac:dyDescent="0.45">
      <c r="B60" s="7"/>
      <c r="C60" s="21"/>
      <c r="D60" s="21"/>
      <c r="E60" s="21"/>
      <c r="F60" s="21"/>
      <c r="G60" s="23"/>
      <c r="H60" s="21"/>
      <c r="I60" s="23"/>
      <c r="J60" s="21"/>
      <c r="K60" s="21"/>
      <c r="L60" s="21"/>
      <c r="M60" s="21"/>
    </row>
    <row r="61" spans="1:13" s="10" customFormat="1" ht="18" x14ac:dyDescent="0.45">
      <c r="B61" s="7"/>
      <c r="C61" s="21"/>
      <c r="D61" s="21"/>
      <c r="E61" s="21"/>
      <c r="F61" s="21"/>
      <c r="G61" s="23"/>
      <c r="H61" s="21"/>
      <c r="I61" s="23"/>
      <c r="J61" s="21"/>
      <c r="K61" s="21"/>
      <c r="L61" s="21"/>
      <c r="M61" s="21"/>
    </row>
    <row r="62" spans="1:13" s="10" customFormat="1" ht="18" x14ac:dyDescent="0.45">
      <c r="B62" s="7"/>
      <c r="C62" s="21"/>
      <c r="D62" s="21"/>
      <c r="E62" s="21"/>
      <c r="F62" s="21"/>
      <c r="G62" s="23"/>
      <c r="H62" s="21"/>
      <c r="I62" s="23"/>
      <c r="J62" s="21"/>
      <c r="K62" s="21"/>
      <c r="L62" s="21"/>
      <c r="M62" s="21"/>
    </row>
    <row r="63" spans="1:13" s="10" customFormat="1" ht="18" x14ac:dyDescent="0.45">
      <c r="B63" s="7"/>
      <c r="C63" s="21"/>
      <c r="D63" s="21"/>
      <c r="E63" s="21"/>
      <c r="F63" s="21"/>
      <c r="G63" s="23"/>
      <c r="H63" s="21"/>
      <c r="I63" s="23"/>
      <c r="J63" s="21"/>
      <c r="K63" s="21"/>
      <c r="L63" s="21"/>
      <c r="M63" s="21"/>
    </row>
    <row r="64" spans="1:13" s="10" customFormat="1" ht="18" x14ac:dyDescent="0.45">
      <c r="B64" s="7"/>
      <c r="C64" s="21"/>
      <c r="D64" s="21"/>
      <c r="E64" s="21"/>
      <c r="F64" s="21"/>
      <c r="G64" s="23"/>
      <c r="H64" s="21"/>
      <c r="I64" s="23"/>
      <c r="J64" s="21"/>
      <c r="K64" s="21"/>
      <c r="L64" s="21"/>
      <c r="M64" s="21"/>
    </row>
    <row r="65" spans="2:13" ht="21.75" customHeight="1" x14ac:dyDescent="0.25">
      <c r="B65" s="24"/>
      <c r="C65" s="25"/>
      <c r="D65" s="25"/>
      <c r="E65" s="25"/>
      <c r="F65" s="25"/>
      <c r="G65" s="25"/>
      <c r="H65" s="24"/>
    </row>
    <row r="69" spans="2:13" ht="17.25" x14ac:dyDescent="0.25">
      <c r="K69" s="35" t="s">
        <v>0</v>
      </c>
      <c r="L69" s="35"/>
      <c r="M69" s="35"/>
    </row>
    <row r="70" spans="2:13" ht="28.5" x14ac:dyDescent="0.7">
      <c r="B70" s="82" t="s">
        <v>38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27"/>
    </row>
    <row r="71" spans="2:13" ht="96" x14ac:dyDescent="0.25">
      <c r="B71" s="78" t="s">
        <v>39</v>
      </c>
      <c r="C71" s="79" t="s">
        <v>40</v>
      </c>
      <c r="D71" s="79" t="s">
        <v>41</v>
      </c>
      <c r="E71" s="79" t="s">
        <v>42</v>
      </c>
      <c r="F71" s="79" t="s">
        <v>43</v>
      </c>
      <c r="G71" s="79" t="s">
        <v>44</v>
      </c>
      <c r="H71" s="79" t="s">
        <v>45</v>
      </c>
      <c r="I71" s="79" t="s">
        <v>46</v>
      </c>
      <c r="J71" s="79" t="s">
        <v>47</v>
      </c>
      <c r="K71" s="79" t="s">
        <v>48</v>
      </c>
      <c r="L71" s="79" t="s">
        <v>49</v>
      </c>
      <c r="M71" s="80" t="s">
        <v>30</v>
      </c>
    </row>
    <row r="72" spans="2:13" ht="24" x14ac:dyDescent="0.6">
      <c r="B72" s="81" t="s">
        <v>50</v>
      </c>
      <c r="C72" s="85">
        <v>281565</v>
      </c>
      <c r="D72" s="85">
        <v>81628</v>
      </c>
      <c r="E72" s="85">
        <v>70699</v>
      </c>
      <c r="F72" s="85">
        <v>168471</v>
      </c>
      <c r="G72" s="85">
        <v>2669</v>
      </c>
      <c r="H72" s="85">
        <v>28522</v>
      </c>
      <c r="I72" s="85">
        <v>15946</v>
      </c>
      <c r="J72" s="85">
        <v>305274</v>
      </c>
      <c r="K72" s="85">
        <v>771494</v>
      </c>
      <c r="L72" s="85">
        <v>21911</v>
      </c>
      <c r="M72" s="86">
        <f>SUM(C72:L72)</f>
        <v>1748179</v>
      </c>
    </row>
    <row r="73" spans="2:13" ht="24" x14ac:dyDescent="0.6">
      <c r="B73" s="81" t="s">
        <v>51</v>
      </c>
      <c r="C73" s="85">
        <v>176172</v>
      </c>
      <c r="D73" s="85">
        <v>56107</v>
      </c>
      <c r="E73" s="85">
        <v>173867</v>
      </c>
      <c r="F73" s="85">
        <v>99835</v>
      </c>
      <c r="G73" s="85">
        <v>2318</v>
      </c>
      <c r="H73" s="85">
        <v>30768</v>
      </c>
      <c r="I73" s="85">
        <v>17590</v>
      </c>
      <c r="J73" s="85">
        <v>17547</v>
      </c>
      <c r="K73" s="85">
        <v>75374</v>
      </c>
      <c r="L73" s="85">
        <v>1083</v>
      </c>
      <c r="M73" s="86">
        <f t="shared" ref="M73:M78" si="10">SUM(C73:L73)</f>
        <v>650661</v>
      </c>
    </row>
    <row r="74" spans="2:13" ht="24" x14ac:dyDescent="0.6">
      <c r="B74" s="81" t="s">
        <v>52</v>
      </c>
      <c r="C74" s="85">
        <v>1007473</v>
      </c>
      <c r="D74" s="85">
        <v>128965</v>
      </c>
      <c r="E74" s="85">
        <v>146477</v>
      </c>
      <c r="F74" s="85">
        <v>262781</v>
      </c>
      <c r="G74" s="85">
        <v>2576684</v>
      </c>
      <c r="H74" s="85">
        <v>25919</v>
      </c>
      <c r="I74" s="85">
        <v>16093</v>
      </c>
      <c r="J74" s="85">
        <v>2986790</v>
      </c>
      <c r="K74" s="85">
        <v>2950998</v>
      </c>
      <c r="L74" s="85">
        <v>79680</v>
      </c>
      <c r="M74" s="86">
        <f t="shared" si="10"/>
        <v>10181860</v>
      </c>
    </row>
    <row r="75" spans="2:13" ht="24" x14ac:dyDescent="0.6">
      <c r="B75" s="81" t="s">
        <v>53</v>
      </c>
      <c r="C75" s="85">
        <v>181547</v>
      </c>
      <c r="D75" s="85">
        <v>46656</v>
      </c>
      <c r="E75" s="85">
        <v>45486</v>
      </c>
      <c r="F75" s="85">
        <v>106934</v>
      </c>
      <c r="G75" s="85">
        <v>1704</v>
      </c>
      <c r="H75" s="85">
        <v>24048</v>
      </c>
      <c r="I75" s="85">
        <v>6452</v>
      </c>
      <c r="J75" s="85">
        <v>13963</v>
      </c>
      <c r="K75" s="85">
        <v>417731</v>
      </c>
      <c r="L75" s="85">
        <v>7880</v>
      </c>
      <c r="M75" s="86">
        <f t="shared" si="10"/>
        <v>852401</v>
      </c>
    </row>
    <row r="76" spans="2:13" ht="24" x14ac:dyDescent="0.6">
      <c r="B76" s="81" t="s">
        <v>54</v>
      </c>
      <c r="C76" s="85">
        <v>292790</v>
      </c>
      <c r="D76" s="85">
        <v>91609</v>
      </c>
      <c r="E76" s="85">
        <v>96309</v>
      </c>
      <c r="F76" s="85">
        <v>222345</v>
      </c>
      <c r="G76" s="85">
        <v>2347</v>
      </c>
      <c r="H76" s="85">
        <v>41038</v>
      </c>
      <c r="I76" s="85">
        <v>22808</v>
      </c>
      <c r="J76" s="85">
        <v>49401</v>
      </c>
      <c r="K76" s="85">
        <v>244126</v>
      </c>
      <c r="L76" s="85">
        <v>11593</v>
      </c>
      <c r="M76" s="86">
        <f t="shared" si="10"/>
        <v>1074366</v>
      </c>
    </row>
    <row r="77" spans="2:13" ht="24" x14ac:dyDescent="0.6">
      <c r="B77" s="81" t="s">
        <v>55</v>
      </c>
      <c r="C77" s="85">
        <v>62422</v>
      </c>
      <c r="D77" s="85">
        <v>14768</v>
      </c>
      <c r="E77" s="85">
        <v>13198</v>
      </c>
      <c r="F77" s="85">
        <v>66933</v>
      </c>
      <c r="G77" s="85">
        <v>271</v>
      </c>
      <c r="H77" s="85">
        <v>14500</v>
      </c>
      <c r="I77" s="85">
        <v>4681</v>
      </c>
      <c r="J77" s="85">
        <v>14382</v>
      </c>
      <c r="K77" s="85">
        <v>352570</v>
      </c>
      <c r="L77" s="85">
        <v>349</v>
      </c>
      <c r="M77" s="86">
        <f t="shared" si="10"/>
        <v>544074</v>
      </c>
    </row>
    <row r="78" spans="2:13" ht="24" x14ac:dyDescent="0.6">
      <c r="B78" s="81" t="s">
        <v>56</v>
      </c>
      <c r="C78" s="85">
        <v>158258</v>
      </c>
      <c r="D78" s="85">
        <v>40717</v>
      </c>
      <c r="E78" s="85">
        <v>33777</v>
      </c>
      <c r="F78" s="85">
        <v>146279</v>
      </c>
      <c r="G78" s="85">
        <v>320</v>
      </c>
      <c r="H78" s="85">
        <v>12397</v>
      </c>
      <c r="I78" s="85">
        <v>14641</v>
      </c>
      <c r="J78" s="85">
        <v>32210</v>
      </c>
      <c r="K78" s="85">
        <v>139419</v>
      </c>
      <c r="L78" s="85">
        <v>1440</v>
      </c>
      <c r="M78" s="86">
        <f t="shared" si="10"/>
        <v>579458</v>
      </c>
    </row>
    <row r="79" spans="2:13" ht="24" x14ac:dyDescent="0.6">
      <c r="B79" s="81" t="s">
        <v>30</v>
      </c>
      <c r="C79" s="86">
        <f>SUM(C72:C78)</f>
        <v>2160227</v>
      </c>
      <c r="D79" s="86">
        <f t="shared" ref="D79:L79" si="11">SUM(D72:D78)</f>
        <v>460450</v>
      </c>
      <c r="E79" s="86">
        <f t="shared" si="11"/>
        <v>579813</v>
      </c>
      <c r="F79" s="86">
        <f t="shared" si="11"/>
        <v>1073578</v>
      </c>
      <c r="G79" s="86">
        <f t="shared" si="11"/>
        <v>2586313</v>
      </c>
      <c r="H79" s="86">
        <f t="shared" si="11"/>
        <v>177192</v>
      </c>
      <c r="I79" s="86">
        <f t="shared" si="11"/>
        <v>98211</v>
      </c>
      <c r="J79" s="86">
        <f t="shared" si="11"/>
        <v>3419567</v>
      </c>
      <c r="K79" s="86">
        <f t="shared" si="11"/>
        <v>4951712</v>
      </c>
      <c r="L79" s="86">
        <f t="shared" si="11"/>
        <v>123936</v>
      </c>
      <c r="M79" s="86">
        <f>SUM(M72:M78)</f>
        <v>15630999</v>
      </c>
    </row>
    <row r="80" spans="2:13" ht="18" x14ac:dyDescent="0.45">
      <c r="B80" s="29"/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2:13" ht="28.5" x14ac:dyDescent="0.35">
      <c r="B81" s="37" t="s">
        <v>57</v>
      </c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0" t="s">
        <v>58</v>
      </c>
    </row>
    <row r="82" spans="2:13" ht="96" x14ac:dyDescent="0.25">
      <c r="B82" s="78" t="s">
        <v>39</v>
      </c>
      <c r="C82" s="79" t="s">
        <v>40</v>
      </c>
      <c r="D82" s="79" t="s">
        <v>41</v>
      </c>
      <c r="E82" s="79" t="s">
        <v>42</v>
      </c>
      <c r="F82" s="79" t="s">
        <v>43</v>
      </c>
      <c r="G82" s="79" t="s">
        <v>44</v>
      </c>
      <c r="H82" s="79" t="s">
        <v>45</v>
      </c>
      <c r="I82" s="79" t="s">
        <v>59</v>
      </c>
      <c r="J82" s="79" t="s">
        <v>47</v>
      </c>
      <c r="K82" s="79" t="s">
        <v>48</v>
      </c>
      <c r="L82" s="79" t="s">
        <v>49</v>
      </c>
      <c r="M82" s="80" t="s">
        <v>30</v>
      </c>
    </row>
    <row r="83" spans="2:13" ht="24" x14ac:dyDescent="0.6">
      <c r="B83" s="81" t="s">
        <v>50</v>
      </c>
      <c r="C83" s="83">
        <v>73250.620427600006</v>
      </c>
      <c r="D83" s="83">
        <v>55447.919797100003</v>
      </c>
      <c r="E83" s="83">
        <v>25828.774870199999</v>
      </c>
      <c r="F83" s="83">
        <v>36948.45119520001</v>
      </c>
      <c r="G83" s="83">
        <v>114.92103</v>
      </c>
      <c r="H83" s="83">
        <v>6277.2992252999993</v>
      </c>
      <c r="I83" s="83">
        <v>14150.037200900002</v>
      </c>
      <c r="J83" s="83">
        <v>3989.3138181000008</v>
      </c>
      <c r="K83" s="83">
        <v>3331.4688662000012</v>
      </c>
      <c r="L83" s="83">
        <v>3935.4029732999988</v>
      </c>
      <c r="M83" s="84">
        <f>SUM(C83:L83)</f>
        <v>223274.20940389999</v>
      </c>
    </row>
    <row r="84" spans="2:13" ht="24" x14ac:dyDescent="0.6">
      <c r="B84" s="81" t="s">
        <v>51</v>
      </c>
      <c r="C84" s="83">
        <v>46101.942479700003</v>
      </c>
      <c r="D84" s="83">
        <v>26248.496804000002</v>
      </c>
      <c r="E84" s="83">
        <v>48538.884044899998</v>
      </c>
      <c r="F84" s="83">
        <v>23015.7094167</v>
      </c>
      <c r="G84" s="83">
        <v>100.88334</v>
      </c>
      <c r="H84" s="83">
        <v>7882.2843925999996</v>
      </c>
      <c r="I84" s="83">
        <v>9899.2176698999992</v>
      </c>
      <c r="J84" s="83">
        <v>555.68086709999989</v>
      </c>
      <c r="K84" s="83">
        <v>522.98362750000001</v>
      </c>
      <c r="L84" s="83">
        <v>279.69835190000003</v>
      </c>
      <c r="M84" s="84">
        <f>SUM(C84:L84)</f>
        <v>163145.78099430003</v>
      </c>
    </row>
    <row r="85" spans="2:13" ht="24" x14ac:dyDescent="0.6">
      <c r="B85" s="81" t="s">
        <v>52</v>
      </c>
      <c r="C85" s="83">
        <v>339450.87580100005</v>
      </c>
      <c r="D85" s="83">
        <v>144927.65603430007</v>
      </c>
      <c r="E85" s="83">
        <v>84861.353330400016</v>
      </c>
      <c r="F85" s="83">
        <v>98334.888534100013</v>
      </c>
      <c r="G85" s="83">
        <v>35327.533927700002</v>
      </c>
      <c r="H85" s="83">
        <v>12204.6001438</v>
      </c>
      <c r="I85" s="83">
        <v>30723.126413600003</v>
      </c>
      <c r="J85" s="83">
        <v>9702.3409093000027</v>
      </c>
      <c r="K85" s="83">
        <v>20780.798916100004</v>
      </c>
      <c r="L85" s="83">
        <v>24036.601107499999</v>
      </c>
      <c r="M85" s="84">
        <f t="shared" ref="M85:M89" si="12">SUM(C85:L85)</f>
        <v>800349.77511780045</v>
      </c>
    </row>
    <row r="86" spans="2:13" ht="24" x14ac:dyDescent="0.6">
      <c r="B86" s="81" t="s">
        <v>53</v>
      </c>
      <c r="C86" s="83">
        <v>75135.716983499995</v>
      </c>
      <c r="D86" s="83">
        <v>43161.348674100002</v>
      </c>
      <c r="E86" s="83">
        <v>18868.555976600001</v>
      </c>
      <c r="F86" s="83">
        <v>28942.44479020001</v>
      </c>
      <c r="G86" s="83">
        <v>74.692790000000002</v>
      </c>
      <c r="H86" s="83">
        <v>4714.45435</v>
      </c>
      <c r="I86" s="83">
        <v>9493.0835790000001</v>
      </c>
      <c r="J86" s="83">
        <v>489.29365130000008</v>
      </c>
      <c r="K86" s="83">
        <v>1662.0116351000006</v>
      </c>
      <c r="L86" s="83">
        <v>1969.9962163999999</v>
      </c>
      <c r="M86" s="84">
        <f t="shared" si="12"/>
        <v>184511.59864620003</v>
      </c>
    </row>
    <row r="87" spans="2:13" ht="24" x14ac:dyDescent="0.6">
      <c r="B87" s="81" t="s">
        <v>54</v>
      </c>
      <c r="C87" s="83">
        <v>102553.18183290001</v>
      </c>
      <c r="D87" s="83">
        <v>63039.617713400003</v>
      </c>
      <c r="E87" s="83">
        <v>32621.973940799999</v>
      </c>
      <c r="F87" s="83">
        <v>52947.398017900006</v>
      </c>
      <c r="G87" s="83">
        <v>101.63018</v>
      </c>
      <c r="H87" s="83">
        <v>9598.1935850999998</v>
      </c>
      <c r="I87" s="83">
        <v>19671.605581800002</v>
      </c>
      <c r="J87" s="83">
        <v>1342.8147038999996</v>
      </c>
      <c r="K87" s="83">
        <v>1906.6894062999997</v>
      </c>
      <c r="L87" s="83">
        <v>3320.7214888000008</v>
      </c>
      <c r="M87" s="84">
        <f t="shared" si="12"/>
        <v>287103.82645090012</v>
      </c>
    </row>
    <row r="88" spans="2:13" ht="24" x14ac:dyDescent="0.6">
      <c r="B88" s="81" t="s">
        <v>55</v>
      </c>
      <c r="C88" s="83">
        <v>17528.9487357</v>
      </c>
      <c r="D88" s="83">
        <v>10559.103335900001</v>
      </c>
      <c r="E88" s="83">
        <v>4418.1014770000002</v>
      </c>
      <c r="F88" s="83">
        <v>12720.9850474</v>
      </c>
      <c r="G88" s="83">
        <v>10.99572</v>
      </c>
      <c r="H88" s="83">
        <v>2275.2882288000001</v>
      </c>
      <c r="I88" s="83">
        <v>3082.4214610000004</v>
      </c>
      <c r="J88" s="83">
        <v>156.39752590000001</v>
      </c>
      <c r="K88" s="83">
        <v>1651.2924984000001</v>
      </c>
      <c r="L88" s="83">
        <v>69.741874100000004</v>
      </c>
      <c r="M88" s="84">
        <f t="shared" si="12"/>
        <v>52473.275904200003</v>
      </c>
    </row>
    <row r="89" spans="2:13" ht="24" x14ac:dyDescent="0.6">
      <c r="B89" s="81" t="s">
        <v>56</v>
      </c>
      <c r="C89" s="83">
        <v>41069.867177499997</v>
      </c>
      <c r="D89" s="83">
        <v>22320.643349599999</v>
      </c>
      <c r="E89" s="83">
        <v>8806.1412550000005</v>
      </c>
      <c r="F89" s="83">
        <v>26195.039131199999</v>
      </c>
      <c r="G89" s="83">
        <v>13.27333</v>
      </c>
      <c r="H89" s="83">
        <v>2378.6054571999998</v>
      </c>
      <c r="I89" s="83">
        <v>9300.9560409999995</v>
      </c>
      <c r="J89" s="83">
        <v>304.80886709999999</v>
      </c>
      <c r="K89" s="83">
        <v>1192.7812265999999</v>
      </c>
      <c r="L89" s="83">
        <v>292.89453400000002</v>
      </c>
      <c r="M89" s="84">
        <f t="shared" si="12"/>
        <v>111875.01036919998</v>
      </c>
    </row>
    <row r="90" spans="2:13" ht="24" x14ac:dyDescent="0.6">
      <c r="B90" s="81" t="s">
        <v>30</v>
      </c>
      <c r="C90" s="84">
        <f>SUM(C83:C89)</f>
        <v>695091.15343790012</v>
      </c>
      <c r="D90" s="84">
        <f t="shared" ref="D90:L90" si="13">SUM(D83:D89)</f>
        <v>365704.78570840007</v>
      </c>
      <c r="E90" s="84">
        <f t="shared" si="13"/>
        <v>223943.78489489999</v>
      </c>
      <c r="F90" s="84">
        <f t="shared" si="13"/>
        <v>279104.91613270005</v>
      </c>
      <c r="G90" s="84">
        <f t="shared" si="13"/>
        <v>35743.930317700004</v>
      </c>
      <c r="H90" s="84">
        <f t="shared" si="13"/>
        <v>45330.725382799996</v>
      </c>
      <c r="I90" s="84">
        <f t="shared" si="13"/>
        <v>96320.447947200009</v>
      </c>
      <c r="J90" s="84">
        <f t="shared" si="13"/>
        <v>16540.650342700003</v>
      </c>
      <c r="K90" s="84">
        <f t="shared" si="13"/>
        <v>31048.026176200005</v>
      </c>
      <c r="L90" s="84">
        <f t="shared" si="13"/>
        <v>33905.056545999993</v>
      </c>
      <c r="M90" s="84">
        <f>SUM(M83:M89)</f>
        <v>1822733.4768865006</v>
      </c>
    </row>
    <row r="92" spans="2:13" x14ac:dyDescent="0.25">
      <c r="K92" s="5"/>
      <c r="M92" s="5"/>
    </row>
    <row r="93" spans="2:13" x14ac:dyDescent="0.25">
      <c r="G93" s="26"/>
      <c r="K93" s="26"/>
      <c r="M93" s="26"/>
    </row>
  </sheetData>
  <dataConsolidate/>
  <mergeCells count="20">
    <mergeCell ref="A34:A35"/>
    <mergeCell ref="A52:B52"/>
    <mergeCell ref="C4:G4"/>
    <mergeCell ref="H4:K4"/>
    <mergeCell ref="A4:A5"/>
    <mergeCell ref="A20:B20"/>
    <mergeCell ref="A25:B25"/>
    <mergeCell ref="A26:B26"/>
    <mergeCell ref="A27:B27"/>
    <mergeCell ref="J2:K2"/>
    <mergeCell ref="B4:B5"/>
    <mergeCell ref="A3:J3"/>
    <mergeCell ref="J32:K32"/>
    <mergeCell ref="B33:J33"/>
    <mergeCell ref="B34:B35"/>
    <mergeCell ref="C34:G34"/>
    <mergeCell ref="H34:K34"/>
    <mergeCell ref="B81:L81"/>
    <mergeCell ref="K69:M69"/>
    <mergeCell ref="B70:L70"/>
  </mergeCells>
  <printOptions horizontalCentered="1"/>
  <pageMargins left="0.25" right="0.25" top="0.75" bottom="0.75" header="0.3" footer="0.3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  Ashar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</dc:creator>
  <cp:lastModifiedBy>Basant Bohara</cp:lastModifiedBy>
  <cp:lastPrinted>2025-08-14T06:34:29Z</cp:lastPrinted>
  <dcterms:created xsi:type="dcterms:W3CDTF">2025-08-08T01:35:11Z</dcterms:created>
  <dcterms:modified xsi:type="dcterms:W3CDTF">2025-08-14T06:35:58Z</dcterms:modified>
</cp:coreProperties>
</file>