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My Drive\Beema Statistics Updated\Quarterly Insurance business\Quarterly business 2082-83\Quarterly business 1st\"/>
    </mc:Choice>
  </mc:AlternateContent>
  <xr:revisionPtr revIDLastSave="0" documentId="13_ncr:1_{82065837-C2CF-4F20-A0CC-C1BF41BFB9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st Qtr Non-Life &amp; micr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3" i="1" l="1"/>
  <c r="W39" i="1"/>
  <c r="U65" i="1"/>
  <c r="W65" i="1" s="1"/>
  <c r="W49" i="1"/>
  <c r="W50" i="1"/>
  <c r="W51" i="1"/>
  <c r="W53" i="1"/>
  <c r="W54" i="1"/>
  <c r="W55" i="1"/>
  <c r="W56" i="1"/>
  <c r="W57" i="1"/>
  <c r="W58" i="1"/>
  <c r="W59" i="1"/>
  <c r="W60" i="1"/>
  <c r="W61" i="1"/>
  <c r="W62" i="1"/>
  <c r="W63" i="1"/>
  <c r="W64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48" i="1"/>
  <c r="W11" i="1"/>
  <c r="W12" i="1"/>
  <c r="W13" i="1"/>
  <c r="W14" i="1"/>
  <c r="W15" i="1"/>
  <c r="W16" i="1"/>
  <c r="W17" i="1"/>
  <c r="W18" i="1"/>
  <c r="W19" i="1"/>
  <c r="W20" i="1"/>
  <c r="W21" i="1"/>
  <c r="W22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40" i="1"/>
  <c r="W41" i="1"/>
  <c r="W10" i="1"/>
  <c r="T83" i="1"/>
  <c r="T82" i="1"/>
  <c r="C82" i="1"/>
  <c r="U82" i="1" s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C81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C80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49" i="1"/>
  <c r="U48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C39" i="1"/>
  <c r="C38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11" i="1"/>
  <c r="U10" i="1"/>
  <c r="U81" i="1" l="1"/>
  <c r="U83" i="1"/>
  <c r="U80" i="1"/>
  <c r="U41" i="1"/>
  <c r="U40" i="1"/>
  <c r="U39" i="1"/>
</calcChain>
</file>

<file path=xl/sharedStrings.xml><?xml version="1.0" encoding="utf-8"?>
<sst xmlns="http://schemas.openxmlformats.org/spreadsheetml/2006/main" count="135" uniqueCount="56">
  <si>
    <t>Quarterly Province wise, Company wise Non-life Insurance Policies, Premium and Claim Details</t>
  </si>
  <si>
    <t>Amount in Lakh</t>
  </si>
  <si>
    <t>Provinces</t>
  </si>
  <si>
    <t>Indicators</t>
  </si>
  <si>
    <t>Himalayan Everest Insurance Ltd.</t>
  </si>
  <si>
    <t>IGI Prudential Insurance Ltd.</t>
  </si>
  <si>
    <t>National Insurance Company Ltd.</t>
  </si>
  <si>
    <t>Neco Insurance Ltd.</t>
  </si>
  <si>
    <t>Nepal Insurance Company Ltd.</t>
  </si>
  <si>
    <t>NLG Insurance Company Ltd.</t>
  </si>
  <si>
    <t>Prabhu Insurance Ltd.</t>
  </si>
  <si>
    <t>Rastriya Beema Company Ltd.</t>
  </si>
  <si>
    <t>Sagarmatha Lumbini Insurance Company Ltd.</t>
  </si>
  <si>
    <t>Sanima GIC Insurance Ltd.</t>
  </si>
  <si>
    <t>Shikhar Insurance Company Ltd.</t>
  </si>
  <si>
    <t>Siddhartha Premier Insurance Ltd.</t>
  </si>
  <si>
    <t>The Oriental Insurance Company Ltd.</t>
  </si>
  <si>
    <t>United Ajod Insurance Ltd.</t>
  </si>
  <si>
    <t>Nepal Micro Insurance Company Ltd.</t>
  </si>
  <si>
    <t>Protective Micro Insurance Ltd</t>
  </si>
  <si>
    <t>Star Micro Insurance Company Limited</t>
  </si>
  <si>
    <t>Trust Micro Insurance Limited</t>
  </si>
  <si>
    <t>Percentage Change</t>
  </si>
  <si>
    <t>Koshi</t>
  </si>
  <si>
    <t xml:space="preserve"> Number of Issued Policy</t>
  </si>
  <si>
    <t xml:space="preserve"> Gross Premium Income</t>
  </si>
  <si>
    <t xml:space="preserve"> Number of Gross Claim Paid</t>
  </si>
  <si>
    <t xml:space="preserve"> Amount of Gross Claim Paid</t>
  </si>
  <si>
    <t>Madhesh</t>
  </si>
  <si>
    <t>Bagmati</t>
  </si>
  <si>
    <t>Gandaki</t>
  </si>
  <si>
    <t>Lumbini</t>
  </si>
  <si>
    <t>Karnali</t>
  </si>
  <si>
    <t>Sudurpaschim</t>
  </si>
  <si>
    <t>Total Sum of Number of Issued Policy</t>
  </si>
  <si>
    <t>Total Sum of Gross Premium Income</t>
  </si>
  <si>
    <t>Total Sum of Number of Gross Claim Paid</t>
  </si>
  <si>
    <t>Total Sum of Amount of Gross Claim Paid</t>
  </si>
  <si>
    <t>Quarterly Portfolio wise, Company wise Non-life Insurance Policies, Premium and Claim Details</t>
  </si>
  <si>
    <t>Portfolio</t>
  </si>
  <si>
    <t>Agriculture Insurance Policy</t>
  </si>
  <si>
    <t xml:space="preserve"> Number Of Issued Policy</t>
  </si>
  <si>
    <t xml:space="preserve"> Number Of Gross Claim Paid</t>
  </si>
  <si>
    <t xml:space="preserve"> Amount Of Gross Claim Paid</t>
  </si>
  <si>
    <t>Aviation Insurance Policy</t>
  </si>
  <si>
    <t>Engineering and Construction Insurance Policy</t>
  </si>
  <si>
    <t>Marine Insurance Policy</t>
  </si>
  <si>
    <t>Micro Insurance Policy</t>
  </si>
  <si>
    <t>Miscellaneous</t>
  </si>
  <si>
    <t>Motor Insurance Policy</t>
  </si>
  <si>
    <t>Property Insurance Policy</t>
  </si>
  <si>
    <t xml:space="preserve">FY 2082/83, Up to 1st Quarter </t>
  </si>
  <si>
    <t xml:space="preserve">FY 2082/83,Up to 1st Quarter  </t>
  </si>
  <si>
    <t xml:space="preserve">Grand Total(FY 2082/83, as on Q1) </t>
  </si>
  <si>
    <t xml:space="preserve">Grand Total (FY 2081/82, as on Q1) </t>
  </si>
  <si>
    <t xml:space="preserve">Grand Total (FY 2082/83, as on Q1)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</si>
</sst>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Green]0.00&quot;▲&quot;;[Red]0.00&quot;▼&quot;;&quot;Nill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i/>
      <sz val="11"/>
      <color rgb="FFFF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6"/>
      <color rgb="FF000000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6" fillId="0" borderId="11" xfId="0" applyFont="1" applyBorder="1" applyProtection="1">
      <protection locked="0"/>
    </xf>
    <xf numFmtId="164" fontId="0" fillId="0" borderId="12" xfId="1" applyNumberFormat="1" applyFont="1" applyBorder="1" applyProtection="1">
      <protection locked="0" hidden="1"/>
    </xf>
    <xf numFmtId="0" fontId="0" fillId="3" borderId="12" xfId="0" applyFill="1" applyBorder="1" applyProtection="1">
      <protection locked="0"/>
    </xf>
    <xf numFmtId="43" fontId="0" fillId="3" borderId="12" xfId="1" applyFont="1" applyFill="1" applyBorder="1" applyProtection="1">
      <protection locked="0"/>
    </xf>
    <xf numFmtId="43" fontId="0" fillId="3" borderId="14" xfId="1" applyFont="1" applyFill="1" applyBorder="1" applyProtection="1">
      <protection locked="0"/>
    </xf>
    <xf numFmtId="43" fontId="0" fillId="3" borderId="15" xfId="1" applyFont="1" applyFill="1" applyBorder="1" applyProtection="1">
      <protection locked="0"/>
    </xf>
    <xf numFmtId="43" fontId="6" fillId="3" borderId="16" xfId="1" applyFont="1" applyFill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6" fillId="0" borderId="16" xfId="0" applyFont="1" applyBorder="1" applyProtection="1">
      <protection locked="0"/>
    </xf>
    <xf numFmtId="0" fontId="0" fillId="3" borderId="17" xfId="0" applyFill="1" applyBorder="1" applyProtection="1">
      <protection locked="0"/>
    </xf>
    <xf numFmtId="43" fontId="0" fillId="3" borderId="17" xfId="1" applyFont="1" applyFill="1" applyBorder="1" applyProtection="1">
      <protection locked="0"/>
    </xf>
    <xf numFmtId="43" fontId="0" fillId="3" borderId="18" xfId="1" applyFont="1" applyFill="1" applyBorder="1" applyProtection="1">
      <protection locked="0"/>
    </xf>
    <xf numFmtId="43" fontId="0" fillId="3" borderId="19" xfId="1" applyFont="1" applyFill="1" applyBorder="1" applyProtection="1">
      <protection locked="0"/>
    </xf>
    <xf numFmtId="43" fontId="6" fillId="3" borderId="20" xfId="1" applyFont="1" applyFill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6" fillId="0" borderId="23" xfId="0" applyFont="1" applyBorder="1" applyProtection="1">
      <protection locked="0"/>
    </xf>
    <xf numFmtId="43" fontId="0" fillId="0" borderId="0" xfId="0" applyNumberFormat="1" applyProtection="1">
      <protection locked="0"/>
    </xf>
    <xf numFmtId="0" fontId="0" fillId="3" borderId="18" xfId="0" applyFill="1" applyBorder="1" applyProtection="1">
      <protection locked="0"/>
    </xf>
    <xf numFmtId="43" fontId="0" fillId="3" borderId="25" xfId="1" applyFont="1" applyFill="1" applyBorder="1" applyProtection="1">
      <protection locked="0"/>
    </xf>
    <xf numFmtId="0" fontId="0" fillId="0" borderId="28" xfId="0" applyBorder="1" applyProtection="1">
      <protection locked="0"/>
    </xf>
    <xf numFmtId="0" fontId="3" fillId="0" borderId="0" xfId="0" applyFont="1" applyProtection="1">
      <protection locked="0"/>
    </xf>
    <xf numFmtId="0" fontId="4" fillId="0" borderId="34" xfId="0" applyFont="1" applyBorder="1" applyProtection="1"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35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Protection="1">
      <protection locked="0"/>
    </xf>
    <xf numFmtId="164" fontId="8" fillId="4" borderId="36" xfId="1" applyNumberFormat="1" applyFont="1" applyFill="1" applyBorder="1" applyAlignment="1" applyProtection="1">
      <alignment horizontal="center" vertical="center"/>
      <protection locked="0" hidden="1"/>
    </xf>
    <xf numFmtId="43" fontId="6" fillId="3" borderId="12" xfId="1" applyFont="1" applyFill="1" applyBorder="1" applyProtection="1">
      <protection locked="0"/>
    </xf>
    <xf numFmtId="0" fontId="6" fillId="0" borderId="12" xfId="0" applyFont="1" applyBorder="1" applyProtection="1">
      <protection locked="0"/>
    </xf>
    <xf numFmtId="43" fontId="6" fillId="3" borderId="18" xfId="1" applyFont="1" applyFill="1" applyBorder="1" applyProtection="1">
      <protection locked="0"/>
    </xf>
    <xf numFmtId="43" fontId="0" fillId="3" borderId="31" xfId="0" applyNumberFormat="1" applyFill="1" applyBorder="1" applyProtection="1"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6" fillId="3" borderId="29" xfId="0" applyFont="1" applyFill="1" applyBorder="1" applyAlignment="1" applyProtection="1">
      <alignment horizontal="left"/>
      <protection locked="0"/>
    </xf>
    <xf numFmtId="0" fontId="6" fillId="3" borderId="30" xfId="0" applyFont="1" applyFill="1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6" fillId="3" borderId="32" xfId="0" applyFont="1" applyFill="1" applyBorder="1" applyAlignment="1" applyProtection="1">
      <alignment horizontal="left"/>
      <protection locked="0"/>
    </xf>
    <xf numFmtId="0" fontId="6" fillId="3" borderId="33" xfId="0" applyFont="1" applyFill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6" fillId="3" borderId="16" xfId="0" applyFont="1" applyFill="1" applyBorder="1" applyAlignment="1" applyProtection="1">
      <alignment horizontal="left"/>
      <protection locked="0"/>
    </xf>
    <xf numFmtId="0" fontId="6" fillId="0" borderId="29" xfId="0" applyFont="1" applyBorder="1" applyAlignment="1" applyProtection="1">
      <alignment horizontal="left"/>
      <protection locked="0"/>
    </xf>
    <xf numFmtId="0" fontId="6" fillId="0" borderId="16" xfId="0" applyFont="1" applyBorder="1" applyAlignment="1" applyProtection="1">
      <alignment horizontal="left"/>
      <protection locked="0"/>
    </xf>
    <xf numFmtId="0" fontId="6" fillId="3" borderId="20" xfId="0" applyFont="1" applyFill="1" applyBorder="1" applyAlignment="1" applyProtection="1">
      <alignment horizontal="left"/>
      <protection locked="0"/>
    </xf>
    <xf numFmtId="0" fontId="6" fillId="0" borderId="26" xfId="0" applyFont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685800</xdr:colOff>
      <xdr:row>0</xdr:row>
      <xdr:rowOff>133350</xdr:rowOff>
    </xdr:from>
    <xdr:to>
      <xdr:col>12</xdr:col>
      <xdr:colOff>320675</xdr:colOff>
      <xdr:row>4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567779-C68B-4F3B-8B4E-E24E74E68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5" y="133350"/>
          <a:ext cx="339725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Z89"/>
  <sheetViews>
    <sheetView tabSelected="1" view="pageBreakPreview" zoomScale="60" zoomScaleNormal="90" workbookViewId="0">
      <selection activeCell="T5" sqref="T5"/>
    </sheetView>
  </sheetViews>
  <sheetFormatPr defaultRowHeight="15" x14ac:dyDescent="0.25"/>
  <cols>
    <col min="1" max="1" width="19.140625" style="1" bestFit="1" customWidth="1"/>
    <col min="2" max="2" width="28" style="1" bestFit="1" customWidth="1"/>
    <col min="3" max="3" width="17.7109375" style="1" bestFit="1" customWidth="1"/>
    <col min="4" max="4" width="14.85546875" style="1" bestFit="1" customWidth="1"/>
    <col min="5" max="5" width="14" style="1" bestFit="1" customWidth="1"/>
    <col min="6" max="6" width="14.42578125" style="1" bestFit="1" customWidth="1"/>
    <col min="7" max="8" width="14.85546875" style="1" bestFit="1" customWidth="1"/>
    <col min="9" max="9" width="14" style="1" bestFit="1" customWidth="1"/>
    <col min="10" max="10" width="13" style="1" bestFit="1" customWidth="1"/>
    <col min="11" max="11" width="15.42578125" style="1" bestFit="1" customWidth="1"/>
    <col min="12" max="12" width="14" style="1" bestFit="1" customWidth="1"/>
    <col min="13" max="13" width="15.42578125" style="1" bestFit="1" customWidth="1"/>
    <col min="14" max="16" width="14.85546875" style="1" bestFit="1" customWidth="1"/>
    <col min="17" max="17" width="13" style="1" bestFit="1" customWidth="1"/>
    <col min="18" max="18" width="13.42578125" style="1" bestFit="1" customWidth="1"/>
    <col min="19" max="19" width="11.85546875" style="1" bestFit="1" customWidth="1"/>
    <col min="20" max="20" width="16.140625" style="1" bestFit="1" customWidth="1"/>
    <col min="21" max="21" width="16.140625" style="1" customWidth="1"/>
    <col min="22" max="22" width="19.7109375" style="1" bestFit="1" customWidth="1"/>
    <col min="23" max="23" width="15" style="1" bestFit="1" customWidth="1"/>
    <col min="24" max="24" width="9.140625" style="1"/>
    <col min="25" max="25" width="13.28515625" style="1" bestFit="1" customWidth="1"/>
    <col min="26" max="26" width="11.140625" style="1" bestFit="1" customWidth="1"/>
    <col min="27" max="16384" width="9.140625" style="1"/>
  </cols>
  <sheetData>
    <row r="6" spans="1:26" ht="20.25" x14ac:dyDescent="0.3">
      <c r="A6" s="49" t="s">
        <v>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</row>
    <row r="7" spans="1:26" x14ac:dyDescent="0.25">
      <c r="A7" s="50" t="s">
        <v>51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6" ht="15.75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 t="s">
        <v>1</v>
      </c>
      <c r="W8" s="2"/>
    </row>
    <row r="9" spans="1:26" s="9" customFormat="1" ht="57.75" thickBot="1" x14ac:dyDescent="0.3">
      <c r="A9" s="3" t="s">
        <v>2</v>
      </c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9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14</v>
      </c>
      <c r="N9" s="4" t="s">
        <v>15</v>
      </c>
      <c r="O9" s="4" t="s">
        <v>16</v>
      </c>
      <c r="P9" s="4" t="s">
        <v>17</v>
      </c>
      <c r="Q9" s="4" t="s">
        <v>18</v>
      </c>
      <c r="R9" s="4" t="s">
        <v>19</v>
      </c>
      <c r="S9" s="4" t="s">
        <v>20</v>
      </c>
      <c r="T9" s="5" t="s">
        <v>21</v>
      </c>
      <c r="U9" s="6" t="s">
        <v>53</v>
      </c>
      <c r="V9" s="7" t="s">
        <v>54</v>
      </c>
      <c r="W9" s="8" t="s">
        <v>22</v>
      </c>
    </row>
    <row r="10" spans="1:26" x14ac:dyDescent="0.25">
      <c r="A10" s="51" t="s">
        <v>23</v>
      </c>
      <c r="B10" s="10" t="s">
        <v>24</v>
      </c>
      <c r="C10" s="10">
        <v>8171</v>
      </c>
      <c r="D10" s="10">
        <v>5032</v>
      </c>
      <c r="E10" s="10">
        <v>365</v>
      </c>
      <c r="F10" s="10">
        <v>8235</v>
      </c>
      <c r="G10" s="10">
        <v>5717</v>
      </c>
      <c r="H10" s="10">
        <v>7225</v>
      </c>
      <c r="I10" s="10">
        <v>1709</v>
      </c>
      <c r="J10" s="10">
        <v>207</v>
      </c>
      <c r="K10" s="10">
        <v>8209</v>
      </c>
      <c r="L10" s="10">
        <v>3922</v>
      </c>
      <c r="M10" s="10">
        <v>5775</v>
      </c>
      <c r="N10" s="10">
        <v>6411</v>
      </c>
      <c r="O10" s="10">
        <v>2148</v>
      </c>
      <c r="P10" s="10">
        <v>14785</v>
      </c>
      <c r="Q10" s="10">
        <v>2341</v>
      </c>
      <c r="R10" s="10">
        <v>4673</v>
      </c>
      <c r="S10" s="10">
        <v>2177</v>
      </c>
      <c r="T10" s="11">
        <v>2445</v>
      </c>
      <c r="U10" s="12">
        <f>SUM(C10:T10)</f>
        <v>89547</v>
      </c>
      <c r="V10" s="13">
        <v>87886</v>
      </c>
      <c r="W10" s="14">
        <f>SUM(U10-V10)/V10*100</f>
        <v>1.8899483421705392</v>
      </c>
    </row>
    <row r="11" spans="1:26" ht="15.75" thickBot="1" x14ac:dyDescent="0.3">
      <c r="A11" s="52"/>
      <c r="B11" s="15" t="s">
        <v>25</v>
      </c>
      <c r="C11" s="16">
        <v>677.16067179999982</v>
      </c>
      <c r="D11" s="16">
        <v>666.74124979999976</v>
      </c>
      <c r="E11" s="16">
        <v>479.96405760000005</v>
      </c>
      <c r="F11" s="16">
        <v>945.53453739999998</v>
      </c>
      <c r="G11" s="16">
        <v>532.2018661000003</v>
      </c>
      <c r="H11" s="16">
        <v>788.83962859999986</v>
      </c>
      <c r="I11" s="16">
        <v>322.69750600000003</v>
      </c>
      <c r="J11" s="16">
        <v>15.500921199999999</v>
      </c>
      <c r="K11" s="16">
        <v>1205.1292382999989</v>
      </c>
      <c r="L11" s="16">
        <v>537.92279619999999</v>
      </c>
      <c r="M11" s="16">
        <v>1383.9600792999997</v>
      </c>
      <c r="N11" s="16">
        <v>1006.7655503000008</v>
      </c>
      <c r="O11" s="16">
        <v>797.53491369999972</v>
      </c>
      <c r="P11" s="16">
        <v>716.77348489999997</v>
      </c>
      <c r="Q11" s="16">
        <v>58.371093200000004</v>
      </c>
      <c r="R11" s="16">
        <v>131.89152999999999</v>
      </c>
      <c r="S11" s="16">
        <v>91.87922979999999</v>
      </c>
      <c r="T11" s="17">
        <v>84.718947100000008</v>
      </c>
      <c r="U11" s="18">
        <f>SUM(C11:T11)</f>
        <v>10443.587301300002</v>
      </c>
      <c r="V11" s="19">
        <v>9599.5314591999977</v>
      </c>
      <c r="W11" s="14">
        <f t="shared" ref="W11:W41" si="0">SUM(U11-V11)/V11*100</f>
        <v>8.7926774935570222</v>
      </c>
    </row>
    <row r="12" spans="1:26" x14ac:dyDescent="0.25">
      <c r="A12" s="52"/>
      <c r="B12" s="20" t="s">
        <v>26</v>
      </c>
      <c r="C12" s="20">
        <v>172</v>
      </c>
      <c r="D12" s="20">
        <v>173</v>
      </c>
      <c r="E12" s="20">
        <v>33</v>
      </c>
      <c r="F12" s="20">
        <v>326</v>
      </c>
      <c r="G12" s="20">
        <v>120</v>
      </c>
      <c r="H12" s="20">
        <v>181</v>
      </c>
      <c r="I12" s="20">
        <v>76</v>
      </c>
      <c r="J12" s="20">
        <v>6</v>
      </c>
      <c r="K12" s="20">
        <v>344</v>
      </c>
      <c r="L12" s="20">
        <v>159</v>
      </c>
      <c r="M12" s="20">
        <v>168</v>
      </c>
      <c r="N12" s="20">
        <v>181</v>
      </c>
      <c r="O12" s="20">
        <v>201</v>
      </c>
      <c r="P12" s="20">
        <v>177</v>
      </c>
      <c r="Q12" s="20">
        <v>11</v>
      </c>
      <c r="R12" s="20">
        <v>36</v>
      </c>
      <c r="S12" s="20">
        <v>2</v>
      </c>
      <c r="T12" s="21">
        <v>19</v>
      </c>
      <c r="U12" s="12">
        <f t="shared" ref="U12:U41" si="1">SUM(C12:T12)</f>
        <v>2385</v>
      </c>
      <c r="V12" s="23">
        <v>2380</v>
      </c>
      <c r="W12" s="14">
        <f t="shared" si="0"/>
        <v>0.21008403361344538</v>
      </c>
    </row>
    <row r="13" spans="1:26" ht="15.75" thickBot="1" x14ac:dyDescent="0.3">
      <c r="A13" s="52"/>
      <c r="B13" s="24" t="s">
        <v>27</v>
      </c>
      <c r="C13" s="25">
        <v>196.4930057</v>
      </c>
      <c r="D13" s="25">
        <v>258.57867970000001</v>
      </c>
      <c r="E13" s="25">
        <v>294.75678909999999</v>
      </c>
      <c r="F13" s="25">
        <v>606.17246339999997</v>
      </c>
      <c r="G13" s="25">
        <v>198.24233029999996</v>
      </c>
      <c r="H13" s="25">
        <v>336.86046870000007</v>
      </c>
      <c r="I13" s="25">
        <v>131.92109349999998</v>
      </c>
      <c r="J13" s="25">
        <v>3.6360000000000001</v>
      </c>
      <c r="K13" s="25">
        <v>4212.8909276000004</v>
      </c>
      <c r="L13" s="25">
        <v>156.53305789999999</v>
      </c>
      <c r="M13" s="25">
        <v>760.86541399999976</v>
      </c>
      <c r="N13" s="25">
        <v>690.76389129999995</v>
      </c>
      <c r="O13" s="25">
        <v>299.14381310000005</v>
      </c>
      <c r="P13" s="25">
        <v>238.94515490000003</v>
      </c>
      <c r="Q13" s="25">
        <v>5.6565099999999999</v>
      </c>
      <c r="R13" s="26">
        <v>41.526890600000002</v>
      </c>
      <c r="S13" s="26">
        <v>4.1269999999999998</v>
      </c>
      <c r="T13" s="27">
        <v>17.996358000000001</v>
      </c>
      <c r="U13" s="18">
        <f t="shared" si="1"/>
        <v>8455.1098478000022</v>
      </c>
      <c r="V13" s="28">
        <v>4608.0657409000005</v>
      </c>
      <c r="W13" s="14">
        <f t="shared" si="0"/>
        <v>83.485009181935766</v>
      </c>
    </row>
    <row r="14" spans="1:26" x14ac:dyDescent="0.25">
      <c r="A14" s="51" t="s">
        <v>28</v>
      </c>
      <c r="B14" s="10" t="s">
        <v>24</v>
      </c>
      <c r="C14" s="10">
        <v>6518</v>
      </c>
      <c r="D14" s="10">
        <v>3624</v>
      </c>
      <c r="E14" s="10">
        <v>1522</v>
      </c>
      <c r="F14" s="10">
        <v>6843</v>
      </c>
      <c r="G14" s="10">
        <v>4339</v>
      </c>
      <c r="H14" s="10">
        <v>4904</v>
      </c>
      <c r="I14" s="10">
        <v>848</v>
      </c>
      <c r="J14" s="10">
        <v>83</v>
      </c>
      <c r="K14" s="10">
        <v>6765</v>
      </c>
      <c r="L14" s="10">
        <v>3042</v>
      </c>
      <c r="M14" s="10">
        <v>4274</v>
      </c>
      <c r="N14" s="10">
        <v>8431</v>
      </c>
      <c r="O14" s="10">
        <v>592</v>
      </c>
      <c r="P14" s="10">
        <v>20317</v>
      </c>
      <c r="Q14" s="10">
        <v>498</v>
      </c>
      <c r="R14" s="29">
        <v>1644</v>
      </c>
      <c r="S14" s="29">
        <v>3369</v>
      </c>
      <c r="T14" s="30">
        <v>821</v>
      </c>
      <c r="U14" s="12">
        <f t="shared" si="1"/>
        <v>78434</v>
      </c>
      <c r="V14" s="31">
        <v>76391</v>
      </c>
      <c r="W14" s="14">
        <f t="shared" si="0"/>
        <v>2.6743988166145227</v>
      </c>
    </row>
    <row r="15" spans="1:26" ht="15.75" thickBot="1" x14ac:dyDescent="0.3">
      <c r="A15" s="52"/>
      <c r="B15" s="15" t="s">
        <v>25</v>
      </c>
      <c r="C15" s="16">
        <v>746.45008580000001</v>
      </c>
      <c r="D15" s="16">
        <v>524.15376660000027</v>
      </c>
      <c r="E15" s="16">
        <v>1147.8170036000001</v>
      </c>
      <c r="F15" s="16">
        <v>676.91314209999996</v>
      </c>
      <c r="G15" s="16">
        <v>627.19752789999995</v>
      </c>
      <c r="H15" s="16">
        <v>491.73611310000013</v>
      </c>
      <c r="I15" s="16">
        <v>86.587789900000004</v>
      </c>
      <c r="J15" s="16">
        <v>3.0163027999999996</v>
      </c>
      <c r="K15" s="16">
        <v>1128.9202826999999</v>
      </c>
      <c r="L15" s="16">
        <v>562.89416700000015</v>
      </c>
      <c r="M15" s="16">
        <v>678.24798210000006</v>
      </c>
      <c r="N15" s="16">
        <v>863.20835899999986</v>
      </c>
      <c r="O15" s="16">
        <v>253.90486759999999</v>
      </c>
      <c r="P15" s="16">
        <v>548.49003399999981</v>
      </c>
      <c r="Q15" s="16">
        <v>17.902894299999996</v>
      </c>
      <c r="R15" s="16">
        <v>50.141744199999998</v>
      </c>
      <c r="S15" s="16">
        <v>93.288034100000004</v>
      </c>
      <c r="T15" s="17">
        <v>23.032991899999999</v>
      </c>
      <c r="U15" s="18">
        <f t="shared" si="1"/>
        <v>8523.903088699999</v>
      </c>
      <c r="V15" s="19">
        <v>7565.7186975999994</v>
      </c>
      <c r="W15" s="14">
        <f t="shared" si="0"/>
        <v>12.664816515104576</v>
      </c>
      <c r="Z15" s="32"/>
    </row>
    <row r="16" spans="1:26" x14ac:dyDescent="0.25">
      <c r="A16" s="52"/>
      <c r="B16" s="20" t="s">
        <v>26</v>
      </c>
      <c r="C16" s="20">
        <v>288</v>
      </c>
      <c r="D16" s="20">
        <v>131</v>
      </c>
      <c r="E16" s="20">
        <v>92</v>
      </c>
      <c r="F16" s="20">
        <v>166</v>
      </c>
      <c r="G16" s="20">
        <v>114</v>
      </c>
      <c r="H16" s="20">
        <v>155</v>
      </c>
      <c r="I16" s="20">
        <v>14</v>
      </c>
      <c r="J16" s="20">
        <v>5</v>
      </c>
      <c r="K16" s="20">
        <v>307</v>
      </c>
      <c r="L16" s="20">
        <v>143</v>
      </c>
      <c r="M16" s="20">
        <v>120</v>
      </c>
      <c r="N16" s="20">
        <v>219</v>
      </c>
      <c r="O16" s="20">
        <v>14</v>
      </c>
      <c r="P16" s="20">
        <v>108</v>
      </c>
      <c r="Q16" s="20">
        <v>1</v>
      </c>
      <c r="R16" s="20">
        <v>5</v>
      </c>
      <c r="S16" s="20">
        <v>13</v>
      </c>
      <c r="T16" s="21">
        <v>3</v>
      </c>
      <c r="U16" s="12">
        <f t="shared" si="1"/>
        <v>1898</v>
      </c>
      <c r="V16" s="23">
        <v>1654</v>
      </c>
      <c r="W16" s="14">
        <f t="shared" si="0"/>
        <v>14.752116082224909</v>
      </c>
    </row>
    <row r="17" spans="1:23" ht="15.75" thickBot="1" x14ac:dyDescent="0.3">
      <c r="A17" s="53"/>
      <c r="B17" s="33" t="s">
        <v>27</v>
      </c>
      <c r="C17" s="25">
        <v>245.45927919999997</v>
      </c>
      <c r="D17" s="25">
        <v>209.07671760000002</v>
      </c>
      <c r="E17" s="25">
        <v>332.21436990000001</v>
      </c>
      <c r="F17" s="25">
        <v>277.96607630000005</v>
      </c>
      <c r="G17" s="25">
        <v>183.91251720000002</v>
      </c>
      <c r="H17" s="25">
        <v>233.28122760000002</v>
      </c>
      <c r="I17" s="25">
        <v>64.926280000000006</v>
      </c>
      <c r="J17" s="25">
        <v>21.643699999999999</v>
      </c>
      <c r="K17" s="25">
        <v>686.54563409999992</v>
      </c>
      <c r="L17" s="25">
        <v>99.621708000000012</v>
      </c>
      <c r="M17" s="25">
        <v>210.69758759999999</v>
      </c>
      <c r="N17" s="25">
        <v>375.06218810000001</v>
      </c>
      <c r="O17" s="25">
        <v>147.84197850000001</v>
      </c>
      <c r="P17" s="25">
        <v>228.9605072</v>
      </c>
      <c r="Q17" s="25">
        <v>0.15</v>
      </c>
      <c r="R17" s="25">
        <v>6.351</v>
      </c>
      <c r="S17" s="25">
        <v>10.4272413</v>
      </c>
      <c r="T17" s="27">
        <v>2.8734994</v>
      </c>
      <c r="U17" s="18">
        <f t="shared" si="1"/>
        <v>3337.0115120000009</v>
      </c>
      <c r="V17" s="28">
        <v>2711.5926053000003</v>
      </c>
      <c r="W17" s="14">
        <f t="shared" si="0"/>
        <v>23.06463387890847</v>
      </c>
    </row>
    <row r="18" spans="1:23" x14ac:dyDescent="0.25">
      <c r="A18" s="51" t="s">
        <v>29</v>
      </c>
      <c r="B18" s="10" t="s">
        <v>24</v>
      </c>
      <c r="C18" s="10">
        <v>41555</v>
      </c>
      <c r="D18" s="10">
        <v>26631</v>
      </c>
      <c r="E18" s="10">
        <v>3358</v>
      </c>
      <c r="F18" s="10">
        <v>26305</v>
      </c>
      <c r="G18" s="10">
        <v>13731</v>
      </c>
      <c r="H18" s="10">
        <v>30512</v>
      </c>
      <c r="I18" s="10">
        <v>16953</v>
      </c>
      <c r="J18" s="10">
        <v>3179</v>
      </c>
      <c r="K18" s="10">
        <v>24950</v>
      </c>
      <c r="L18" s="10">
        <v>13154</v>
      </c>
      <c r="M18" s="10">
        <v>49362</v>
      </c>
      <c r="N18" s="10">
        <v>29577</v>
      </c>
      <c r="O18" s="10">
        <v>7946</v>
      </c>
      <c r="P18" s="10">
        <v>33479</v>
      </c>
      <c r="Q18" s="10">
        <v>15375</v>
      </c>
      <c r="R18" s="10">
        <v>10594</v>
      </c>
      <c r="S18" s="10">
        <v>11607</v>
      </c>
      <c r="T18" s="30">
        <v>9666</v>
      </c>
      <c r="U18" s="12">
        <f t="shared" si="1"/>
        <v>367934</v>
      </c>
      <c r="V18" s="31">
        <v>335835</v>
      </c>
      <c r="W18" s="14">
        <f t="shared" si="0"/>
        <v>9.5579674542558095</v>
      </c>
    </row>
    <row r="19" spans="1:23" ht="15.75" thickBot="1" x14ac:dyDescent="0.3">
      <c r="A19" s="52"/>
      <c r="B19" s="15" t="s">
        <v>25</v>
      </c>
      <c r="C19" s="16">
        <v>9321.1176626000015</v>
      </c>
      <c r="D19" s="16">
        <v>7166.9995246999979</v>
      </c>
      <c r="E19" s="16">
        <v>2050.0293102000005</v>
      </c>
      <c r="F19" s="16">
        <v>4749.3272582000018</v>
      </c>
      <c r="G19" s="16">
        <v>4431.0792602999973</v>
      </c>
      <c r="H19" s="16">
        <v>7562.272499099995</v>
      </c>
      <c r="I19" s="16">
        <v>4109.8397907000008</v>
      </c>
      <c r="J19" s="16">
        <v>4014.7894154000014</v>
      </c>
      <c r="K19" s="16">
        <v>9260.0965862000048</v>
      </c>
      <c r="L19" s="16">
        <v>4822.7916113999981</v>
      </c>
      <c r="M19" s="16">
        <v>9664.3998906000033</v>
      </c>
      <c r="N19" s="16">
        <v>7408.772318000003</v>
      </c>
      <c r="O19" s="16">
        <v>6577.0194115999993</v>
      </c>
      <c r="P19" s="16">
        <v>6067.5789080999966</v>
      </c>
      <c r="Q19" s="16">
        <v>497.20652259999991</v>
      </c>
      <c r="R19" s="16">
        <v>321.4561207000001</v>
      </c>
      <c r="S19" s="16">
        <v>246.06855460000006</v>
      </c>
      <c r="T19" s="17">
        <v>410.21974749999998</v>
      </c>
      <c r="U19" s="18">
        <f t="shared" si="1"/>
        <v>88681.064392500004</v>
      </c>
      <c r="V19" s="19">
        <v>78631.645552700022</v>
      </c>
      <c r="W19" s="14">
        <f t="shared" si="0"/>
        <v>12.780374579678258</v>
      </c>
    </row>
    <row r="20" spans="1:23" x14ac:dyDescent="0.25">
      <c r="A20" s="52"/>
      <c r="B20" s="20" t="s">
        <v>26</v>
      </c>
      <c r="C20" s="20">
        <v>2265</v>
      </c>
      <c r="D20" s="20">
        <v>2488</v>
      </c>
      <c r="E20" s="20">
        <v>173</v>
      </c>
      <c r="F20" s="20">
        <v>1471</v>
      </c>
      <c r="G20" s="20">
        <v>1176</v>
      </c>
      <c r="H20" s="20">
        <v>1449</v>
      </c>
      <c r="I20" s="20">
        <v>2500</v>
      </c>
      <c r="J20" s="20">
        <v>373</v>
      </c>
      <c r="K20" s="20">
        <v>1509</v>
      </c>
      <c r="L20" s="20">
        <v>848</v>
      </c>
      <c r="M20" s="20">
        <v>3259</v>
      </c>
      <c r="N20" s="20">
        <v>1992</v>
      </c>
      <c r="O20" s="20">
        <v>634</v>
      </c>
      <c r="P20" s="20">
        <v>985</v>
      </c>
      <c r="Q20" s="20">
        <v>138</v>
      </c>
      <c r="R20" s="20">
        <v>66</v>
      </c>
      <c r="S20" s="20">
        <v>12</v>
      </c>
      <c r="T20" s="21">
        <v>98</v>
      </c>
      <c r="U20" s="12">
        <f t="shared" si="1"/>
        <v>21436</v>
      </c>
      <c r="V20" s="23">
        <v>20324</v>
      </c>
      <c r="W20" s="14">
        <f t="shared" si="0"/>
        <v>5.4713639047431606</v>
      </c>
    </row>
    <row r="21" spans="1:23" ht="15.75" thickBot="1" x14ac:dyDescent="0.3">
      <c r="A21" s="53"/>
      <c r="B21" s="33" t="s">
        <v>27</v>
      </c>
      <c r="C21" s="25">
        <v>2441.7505290000004</v>
      </c>
      <c r="D21" s="25">
        <v>3588.1830753999998</v>
      </c>
      <c r="E21" s="25">
        <v>709.96961199999998</v>
      </c>
      <c r="F21" s="25">
        <v>3358.9964392999996</v>
      </c>
      <c r="G21" s="25">
        <v>949.51169049999999</v>
      </c>
      <c r="H21" s="25">
        <v>5060.0411339999991</v>
      </c>
      <c r="I21" s="25">
        <v>697.28863209999997</v>
      </c>
      <c r="J21" s="25">
        <v>388.13715540000004</v>
      </c>
      <c r="K21" s="25">
        <v>3730.6755405999993</v>
      </c>
      <c r="L21" s="25">
        <v>2749.8169560000001</v>
      </c>
      <c r="M21" s="25">
        <v>4847.2297354999992</v>
      </c>
      <c r="N21" s="25">
        <v>3180.3006968999994</v>
      </c>
      <c r="O21" s="25">
        <v>1880.7011887000006</v>
      </c>
      <c r="P21" s="25">
        <v>1945.5208583000003</v>
      </c>
      <c r="Q21" s="25">
        <v>103.0706002</v>
      </c>
      <c r="R21" s="25">
        <v>57.966617799999995</v>
      </c>
      <c r="S21" s="25">
        <v>24.183600800000001</v>
      </c>
      <c r="T21" s="27">
        <v>96.548484200000019</v>
      </c>
      <c r="U21" s="18">
        <f t="shared" si="1"/>
        <v>35809.892546699994</v>
      </c>
      <c r="V21" s="28">
        <v>26700.617739299996</v>
      </c>
      <c r="W21" s="14">
        <f t="shared" si="0"/>
        <v>34.116344784009527</v>
      </c>
    </row>
    <row r="22" spans="1:23" x14ac:dyDescent="0.25">
      <c r="A22" s="46" t="s">
        <v>30</v>
      </c>
      <c r="B22" s="10" t="s">
        <v>24</v>
      </c>
      <c r="C22" s="10">
        <v>6080</v>
      </c>
      <c r="D22" s="10">
        <v>7081</v>
      </c>
      <c r="E22" s="10">
        <v>143</v>
      </c>
      <c r="F22" s="10">
        <v>5133</v>
      </c>
      <c r="G22" s="10">
        <v>8644</v>
      </c>
      <c r="H22" s="10">
        <v>3850</v>
      </c>
      <c r="I22" s="10">
        <v>2286</v>
      </c>
      <c r="J22" s="10">
        <v>60</v>
      </c>
      <c r="K22" s="10">
        <v>7699</v>
      </c>
      <c r="L22" s="10">
        <v>1788</v>
      </c>
      <c r="M22" s="10">
        <v>4910</v>
      </c>
      <c r="N22" s="10">
        <v>6770</v>
      </c>
      <c r="O22" s="10">
        <v>211</v>
      </c>
      <c r="P22" s="10">
        <v>8682</v>
      </c>
      <c r="Q22" s="10">
        <v>1835</v>
      </c>
      <c r="R22" s="10">
        <v>731</v>
      </c>
      <c r="S22" s="10">
        <v>531</v>
      </c>
      <c r="T22" s="30">
        <v>2287</v>
      </c>
      <c r="U22" s="12">
        <f t="shared" si="1"/>
        <v>68721</v>
      </c>
      <c r="V22" s="31">
        <v>70210</v>
      </c>
      <c r="W22" s="14">
        <f t="shared" si="0"/>
        <v>-2.1207805155960688</v>
      </c>
    </row>
    <row r="23" spans="1:23" ht="15.75" thickBot="1" x14ac:dyDescent="0.3">
      <c r="A23" s="47"/>
      <c r="B23" s="15" t="s">
        <v>25</v>
      </c>
      <c r="C23" s="16">
        <v>371.13687249999992</v>
      </c>
      <c r="D23" s="16">
        <v>647.30455219999976</v>
      </c>
      <c r="E23" s="16">
        <v>227.14300220000001</v>
      </c>
      <c r="F23" s="16">
        <v>520.77850620000004</v>
      </c>
      <c r="G23" s="16">
        <v>785.63199929999996</v>
      </c>
      <c r="H23" s="16">
        <v>743.29939259999981</v>
      </c>
      <c r="I23" s="16">
        <v>260.43518889999984</v>
      </c>
      <c r="J23" s="16">
        <v>12.7115388</v>
      </c>
      <c r="K23" s="16">
        <v>968.65212550000024</v>
      </c>
      <c r="L23" s="16">
        <v>182.58648249999999</v>
      </c>
      <c r="M23" s="16">
        <v>471.70511830000021</v>
      </c>
      <c r="N23" s="16">
        <v>719.03975610000009</v>
      </c>
      <c r="O23" s="16">
        <v>30.130337999999995</v>
      </c>
      <c r="P23" s="16">
        <v>440.6840016999999</v>
      </c>
      <c r="Q23" s="16">
        <v>59.303134800000002</v>
      </c>
      <c r="R23" s="16">
        <v>14.457837700000001</v>
      </c>
      <c r="S23" s="16">
        <v>6.9198681000000004</v>
      </c>
      <c r="T23" s="17">
        <v>49.024273200000003</v>
      </c>
      <c r="U23" s="18">
        <f t="shared" si="1"/>
        <v>6510.9439886</v>
      </c>
      <c r="V23" s="19">
        <v>6318.9761494000004</v>
      </c>
      <c r="W23" s="14">
        <f>SUM(U23-V23)/V23*100</f>
        <v>3.03795796441212</v>
      </c>
    </row>
    <row r="24" spans="1:23" x14ac:dyDescent="0.25">
      <c r="A24" s="47"/>
      <c r="B24" s="20" t="s">
        <v>26</v>
      </c>
      <c r="C24" s="20">
        <v>85</v>
      </c>
      <c r="D24" s="20">
        <v>325</v>
      </c>
      <c r="E24" s="20">
        <v>5</v>
      </c>
      <c r="F24" s="20">
        <v>114</v>
      </c>
      <c r="G24" s="20">
        <v>299</v>
      </c>
      <c r="H24" s="20">
        <v>258</v>
      </c>
      <c r="I24" s="20">
        <v>44</v>
      </c>
      <c r="J24" s="20">
        <v>3</v>
      </c>
      <c r="K24" s="20">
        <v>323</v>
      </c>
      <c r="L24" s="20">
        <v>65</v>
      </c>
      <c r="M24" s="20">
        <v>127</v>
      </c>
      <c r="N24" s="20">
        <v>217</v>
      </c>
      <c r="O24" s="20">
        <v>8</v>
      </c>
      <c r="P24" s="20">
        <v>130</v>
      </c>
      <c r="Q24" s="20">
        <v>23</v>
      </c>
      <c r="R24" s="20">
        <v>2</v>
      </c>
      <c r="S24" s="20">
        <v>0</v>
      </c>
      <c r="T24" s="21">
        <v>3</v>
      </c>
      <c r="U24" s="12">
        <f t="shared" si="1"/>
        <v>2031</v>
      </c>
      <c r="V24" s="23">
        <v>2113</v>
      </c>
      <c r="W24" s="14">
        <f t="shared" si="0"/>
        <v>-3.8807382867960247</v>
      </c>
    </row>
    <row r="25" spans="1:23" ht="15.75" thickBot="1" x14ac:dyDescent="0.3">
      <c r="A25" s="48"/>
      <c r="B25" s="33" t="s">
        <v>27</v>
      </c>
      <c r="C25" s="25">
        <v>67.196590700000002</v>
      </c>
      <c r="D25" s="25">
        <v>373.92019579999999</v>
      </c>
      <c r="E25" s="25">
        <v>15.855845700000001</v>
      </c>
      <c r="F25" s="25">
        <v>155.67098250000001</v>
      </c>
      <c r="G25" s="25">
        <v>349.82661789999997</v>
      </c>
      <c r="H25" s="25">
        <v>305.51661630000001</v>
      </c>
      <c r="I25" s="25">
        <v>80.473780000000005</v>
      </c>
      <c r="J25" s="25">
        <v>3.7397100000000001</v>
      </c>
      <c r="K25" s="25">
        <v>420.43337760000003</v>
      </c>
      <c r="L25" s="25">
        <v>46.743366999999999</v>
      </c>
      <c r="M25" s="25">
        <v>90.73258220000001</v>
      </c>
      <c r="N25" s="25">
        <v>152.55249179999998</v>
      </c>
      <c r="O25" s="25">
        <v>1.0470037000000001</v>
      </c>
      <c r="P25" s="25">
        <v>123.58166860000001</v>
      </c>
      <c r="Q25" s="25">
        <v>11.1269817</v>
      </c>
      <c r="R25" s="25">
        <v>0.14499999999999999</v>
      </c>
      <c r="S25" s="25">
        <v>0</v>
      </c>
      <c r="T25" s="27">
        <v>1.7961389000000001</v>
      </c>
      <c r="U25" s="18">
        <f t="shared" si="1"/>
        <v>2200.3589504000006</v>
      </c>
      <c r="V25" s="28">
        <v>2368.4742625000008</v>
      </c>
      <c r="W25" s="14">
        <f t="shared" si="0"/>
        <v>-7.0980425990590703</v>
      </c>
    </row>
    <row r="26" spans="1:23" x14ac:dyDescent="0.25">
      <c r="A26" s="51" t="s">
        <v>31</v>
      </c>
      <c r="B26" s="10" t="s">
        <v>24</v>
      </c>
      <c r="C26" s="10">
        <v>8036</v>
      </c>
      <c r="D26" s="10">
        <v>6762</v>
      </c>
      <c r="E26" s="10">
        <v>1380</v>
      </c>
      <c r="F26" s="10">
        <v>19219</v>
      </c>
      <c r="G26" s="10">
        <v>5791</v>
      </c>
      <c r="H26" s="10">
        <v>4558</v>
      </c>
      <c r="I26" s="10">
        <v>2797</v>
      </c>
      <c r="J26" s="10">
        <v>1530</v>
      </c>
      <c r="K26" s="10">
        <v>12646</v>
      </c>
      <c r="L26" s="10">
        <v>3704</v>
      </c>
      <c r="M26" s="10">
        <v>10805</v>
      </c>
      <c r="N26" s="10">
        <v>14942</v>
      </c>
      <c r="O26" s="10">
        <v>830</v>
      </c>
      <c r="P26" s="10">
        <v>18223</v>
      </c>
      <c r="Q26" s="10">
        <v>1919</v>
      </c>
      <c r="R26" s="10">
        <v>5551</v>
      </c>
      <c r="S26" s="10">
        <v>4744</v>
      </c>
      <c r="T26" s="30">
        <v>2396</v>
      </c>
      <c r="U26" s="12">
        <f t="shared" si="1"/>
        <v>125833</v>
      </c>
      <c r="V26" s="31">
        <v>119571</v>
      </c>
      <c r="W26" s="14">
        <f t="shared" si="0"/>
        <v>5.2370558078463842</v>
      </c>
    </row>
    <row r="27" spans="1:23" ht="15.75" thickBot="1" x14ac:dyDescent="0.3">
      <c r="A27" s="52"/>
      <c r="B27" s="15" t="s">
        <v>25</v>
      </c>
      <c r="C27" s="16">
        <v>609.09880369999985</v>
      </c>
      <c r="D27" s="16">
        <v>684.48409890000016</v>
      </c>
      <c r="E27" s="16">
        <v>379.71227980000003</v>
      </c>
      <c r="F27" s="16">
        <v>1741.0826657999996</v>
      </c>
      <c r="G27" s="16">
        <v>397.80039490000019</v>
      </c>
      <c r="H27" s="16">
        <v>394.86530699999997</v>
      </c>
      <c r="I27" s="16">
        <v>178.88419709999991</v>
      </c>
      <c r="J27" s="16">
        <v>72.753140599999981</v>
      </c>
      <c r="K27" s="16">
        <v>1786.5320497999996</v>
      </c>
      <c r="L27" s="16">
        <v>464.96372659999992</v>
      </c>
      <c r="M27" s="16">
        <v>1213.740951</v>
      </c>
      <c r="N27" s="16">
        <v>1850.2141931000012</v>
      </c>
      <c r="O27" s="16">
        <v>226.54330370000005</v>
      </c>
      <c r="P27" s="16">
        <v>684.68330000000003</v>
      </c>
      <c r="Q27" s="16">
        <v>47.519311900000005</v>
      </c>
      <c r="R27" s="16">
        <v>126.15485219999999</v>
      </c>
      <c r="S27" s="16">
        <v>102.7167208</v>
      </c>
      <c r="T27" s="17">
        <v>84.906455299999976</v>
      </c>
      <c r="U27" s="18">
        <f t="shared" si="1"/>
        <v>11046.6557522</v>
      </c>
      <c r="V27" s="19">
        <v>9966.0774520000014</v>
      </c>
      <c r="W27" s="14">
        <f t="shared" si="0"/>
        <v>10.842563740894343</v>
      </c>
    </row>
    <row r="28" spans="1:23" x14ac:dyDescent="0.25">
      <c r="A28" s="52"/>
      <c r="B28" s="20" t="s">
        <v>26</v>
      </c>
      <c r="C28" s="20">
        <v>146</v>
      </c>
      <c r="D28" s="20">
        <v>164</v>
      </c>
      <c r="E28" s="20">
        <v>124</v>
      </c>
      <c r="F28" s="20">
        <v>586</v>
      </c>
      <c r="G28" s="20">
        <v>77</v>
      </c>
      <c r="H28" s="20">
        <v>229</v>
      </c>
      <c r="I28" s="20">
        <v>36</v>
      </c>
      <c r="J28" s="20">
        <v>57</v>
      </c>
      <c r="K28" s="20">
        <v>522</v>
      </c>
      <c r="L28" s="20">
        <v>144</v>
      </c>
      <c r="M28" s="20">
        <v>342</v>
      </c>
      <c r="N28" s="20">
        <v>514</v>
      </c>
      <c r="O28" s="20">
        <v>23</v>
      </c>
      <c r="P28" s="20">
        <v>148</v>
      </c>
      <c r="Q28" s="20">
        <v>8</v>
      </c>
      <c r="R28" s="20">
        <v>16</v>
      </c>
      <c r="S28" s="20">
        <v>5</v>
      </c>
      <c r="T28" s="21">
        <v>28</v>
      </c>
      <c r="U28" s="12">
        <f t="shared" si="1"/>
        <v>3169</v>
      </c>
      <c r="V28" s="23">
        <v>3365</v>
      </c>
      <c r="W28" s="14">
        <f t="shared" si="0"/>
        <v>-5.8246656760772657</v>
      </c>
    </row>
    <row r="29" spans="1:23" ht="15.75" thickBot="1" x14ac:dyDescent="0.3">
      <c r="A29" s="53"/>
      <c r="B29" s="33" t="s">
        <v>27</v>
      </c>
      <c r="C29" s="25">
        <v>186.27209199999996</v>
      </c>
      <c r="D29" s="25">
        <v>302.19641999999999</v>
      </c>
      <c r="E29" s="25">
        <v>217.3570541</v>
      </c>
      <c r="F29" s="25">
        <v>637.62797159999991</v>
      </c>
      <c r="G29" s="25">
        <v>51.438156500000005</v>
      </c>
      <c r="H29" s="25">
        <v>148.94852670000003</v>
      </c>
      <c r="I29" s="25">
        <v>48.771414999999998</v>
      </c>
      <c r="J29" s="25">
        <v>44.389089500000004</v>
      </c>
      <c r="K29" s="25">
        <v>839.22861909999995</v>
      </c>
      <c r="L29" s="25">
        <v>196.56379699999999</v>
      </c>
      <c r="M29" s="25">
        <v>314.92845719999997</v>
      </c>
      <c r="N29" s="25">
        <v>632.36409890000004</v>
      </c>
      <c r="O29" s="25">
        <v>32.123121400000002</v>
      </c>
      <c r="P29" s="25">
        <v>432.54749810000004</v>
      </c>
      <c r="Q29" s="25">
        <v>5.9114300000000002</v>
      </c>
      <c r="R29" s="25">
        <v>10.63012</v>
      </c>
      <c r="S29" s="25">
        <v>3.29718</v>
      </c>
      <c r="T29" s="27">
        <v>57.828736299999996</v>
      </c>
      <c r="U29" s="18">
        <f t="shared" si="1"/>
        <v>4162.4237833999996</v>
      </c>
      <c r="V29" s="28">
        <v>4491.152060299999</v>
      </c>
      <c r="W29" s="14">
        <f t="shared" si="0"/>
        <v>-7.3194644155077011</v>
      </c>
    </row>
    <row r="30" spans="1:23" x14ac:dyDescent="0.25">
      <c r="A30" s="51" t="s">
        <v>32</v>
      </c>
      <c r="B30" s="10" t="s">
        <v>24</v>
      </c>
      <c r="C30" s="10">
        <v>752</v>
      </c>
      <c r="D30" s="10">
        <v>521</v>
      </c>
      <c r="E30" s="10"/>
      <c r="F30" s="10">
        <v>1345</v>
      </c>
      <c r="G30" s="10">
        <v>1826</v>
      </c>
      <c r="H30" s="10">
        <v>698</v>
      </c>
      <c r="I30" s="10">
        <v>259</v>
      </c>
      <c r="J30" s="10">
        <v>248</v>
      </c>
      <c r="K30" s="10">
        <v>1310</v>
      </c>
      <c r="L30" s="10">
        <v>541</v>
      </c>
      <c r="M30" s="10">
        <v>2131</v>
      </c>
      <c r="N30" s="10">
        <v>1187</v>
      </c>
      <c r="O30" s="10"/>
      <c r="P30" s="10">
        <v>705</v>
      </c>
      <c r="Q30" s="10"/>
      <c r="R30" s="10">
        <v>389</v>
      </c>
      <c r="S30" s="10">
        <v>579</v>
      </c>
      <c r="T30" s="30">
        <v>732</v>
      </c>
      <c r="U30" s="12">
        <f t="shared" si="1"/>
        <v>13223</v>
      </c>
      <c r="V30" s="31">
        <v>11875</v>
      </c>
      <c r="W30" s="14">
        <f t="shared" si="0"/>
        <v>11.35157894736842</v>
      </c>
    </row>
    <row r="31" spans="1:23" ht="15.75" thickBot="1" x14ac:dyDescent="0.3">
      <c r="A31" s="52"/>
      <c r="B31" s="15" t="s">
        <v>25</v>
      </c>
      <c r="C31" s="16">
        <v>85.581771199999991</v>
      </c>
      <c r="D31" s="16">
        <v>62.389822000000002</v>
      </c>
      <c r="E31" s="16">
        <v>0</v>
      </c>
      <c r="F31" s="16">
        <v>177.89733689999997</v>
      </c>
      <c r="G31" s="16">
        <v>82.388913299999999</v>
      </c>
      <c r="H31" s="16">
        <v>78.704228799999996</v>
      </c>
      <c r="I31" s="16">
        <v>14.578711400000001</v>
      </c>
      <c r="J31" s="16">
        <v>7.2109562999999985</v>
      </c>
      <c r="K31" s="16">
        <v>166.95615890000002</v>
      </c>
      <c r="L31" s="16">
        <v>67.869722200000012</v>
      </c>
      <c r="M31" s="16">
        <v>155.85418570000002</v>
      </c>
      <c r="N31" s="16">
        <v>131.44389039999999</v>
      </c>
      <c r="O31" s="16">
        <v>0</v>
      </c>
      <c r="P31" s="16">
        <v>64.918499600000004</v>
      </c>
      <c r="Q31" s="16">
        <v>0</v>
      </c>
      <c r="R31" s="16">
        <v>12.703889199999999</v>
      </c>
      <c r="S31" s="16">
        <v>11.535189900000001</v>
      </c>
      <c r="T31" s="17">
        <v>21.258471099999998</v>
      </c>
      <c r="U31" s="18">
        <f t="shared" si="1"/>
        <v>1141.2917468999997</v>
      </c>
      <c r="V31" s="19">
        <v>958.76466689999995</v>
      </c>
      <c r="W31" s="14">
        <f t="shared" si="0"/>
        <v>19.037735358997899</v>
      </c>
    </row>
    <row r="32" spans="1:23" x14ac:dyDescent="0.25">
      <c r="A32" s="52"/>
      <c r="B32" s="20" t="s">
        <v>26</v>
      </c>
      <c r="C32" s="20">
        <v>41</v>
      </c>
      <c r="D32" s="20">
        <v>9</v>
      </c>
      <c r="E32" s="20"/>
      <c r="F32" s="20">
        <v>64</v>
      </c>
      <c r="G32" s="20">
        <v>5</v>
      </c>
      <c r="H32" s="20">
        <v>43</v>
      </c>
      <c r="I32" s="20">
        <v>1</v>
      </c>
      <c r="J32" s="20">
        <v>4</v>
      </c>
      <c r="K32" s="20">
        <v>151</v>
      </c>
      <c r="L32" s="20">
        <v>7</v>
      </c>
      <c r="M32" s="20">
        <v>698</v>
      </c>
      <c r="N32" s="20">
        <v>28</v>
      </c>
      <c r="O32" s="20"/>
      <c r="P32" s="20">
        <v>26</v>
      </c>
      <c r="Q32" s="20"/>
      <c r="R32" s="20">
        <v>0</v>
      </c>
      <c r="S32" s="20">
        <v>0</v>
      </c>
      <c r="T32" s="21">
        <v>3</v>
      </c>
      <c r="U32" s="12">
        <f t="shared" si="1"/>
        <v>1080</v>
      </c>
      <c r="V32" s="23">
        <v>400</v>
      </c>
      <c r="W32" s="14">
        <f t="shared" si="0"/>
        <v>170</v>
      </c>
    </row>
    <row r="33" spans="1:25" ht="15.75" thickBot="1" x14ac:dyDescent="0.3">
      <c r="A33" s="53"/>
      <c r="B33" s="33" t="s">
        <v>27</v>
      </c>
      <c r="C33" s="25">
        <v>37.305371999999998</v>
      </c>
      <c r="D33" s="25">
        <v>12.4034</v>
      </c>
      <c r="E33" s="25">
        <v>0</v>
      </c>
      <c r="F33" s="25">
        <v>94.262702100000013</v>
      </c>
      <c r="G33" s="25">
        <v>6.3</v>
      </c>
      <c r="H33" s="25">
        <v>27.783750000000001</v>
      </c>
      <c r="I33" s="25">
        <v>43.625955900000001</v>
      </c>
      <c r="J33" s="25">
        <v>0.55349999999999999</v>
      </c>
      <c r="K33" s="25">
        <v>77.0227</v>
      </c>
      <c r="L33" s="25">
        <v>2.2845</v>
      </c>
      <c r="M33" s="25">
        <v>466.20741019999986</v>
      </c>
      <c r="N33" s="25">
        <v>345.89425999999997</v>
      </c>
      <c r="O33" s="25">
        <v>0</v>
      </c>
      <c r="P33" s="25">
        <v>43.637764399999995</v>
      </c>
      <c r="Q33" s="25">
        <v>0</v>
      </c>
      <c r="R33" s="25">
        <v>0</v>
      </c>
      <c r="S33" s="25">
        <v>0</v>
      </c>
      <c r="T33" s="27">
        <v>7.1935491000000003</v>
      </c>
      <c r="U33" s="18">
        <f t="shared" si="1"/>
        <v>1164.4748636999998</v>
      </c>
      <c r="V33" s="28">
        <v>584.09693349999998</v>
      </c>
      <c r="W33" s="14">
        <f t="shared" si="0"/>
        <v>99.363290048842529</v>
      </c>
    </row>
    <row r="34" spans="1:25" x14ac:dyDescent="0.25">
      <c r="A34" s="51" t="s">
        <v>33</v>
      </c>
      <c r="B34" s="10" t="s">
        <v>24</v>
      </c>
      <c r="C34" s="10">
        <v>1983</v>
      </c>
      <c r="D34" s="10">
        <v>1166</v>
      </c>
      <c r="E34" s="10"/>
      <c r="F34" s="10">
        <v>5142</v>
      </c>
      <c r="G34" s="10">
        <v>3360</v>
      </c>
      <c r="H34" s="10">
        <v>2203</v>
      </c>
      <c r="I34" s="10">
        <v>651</v>
      </c>
      <c r="J34" s="10">
        <v>265</v>
      </c>
      <c r="K34" s="10">
        <v>3523</v>
      </c>
      <c r="L34" s="10">
        <v>2103</v>
      </c>
      <c r="M34" s="10">
        <v>2183</v>
      </c>
      <c r="N34" s="10">
        <v>3312</v>
      </c>
      <c r="O34" s="10"/>
      <c r="P34" s="10">
        <v>6303</v>
      </c>
      <c r="Q34" s="10">
        <v>747</v>
      </c>
      <c r="R34" s="10">
        <v>1842</v>
      </c>
      <c r="S34" s="10">
        <v>1234</v>
      </c>
      <c r="T34" s="10">
        <v>904</v>
      </c>
      <c r="U34" s="12">
        <f t="shared" si="1"/>
        <v>36921</v>
      </c>
      <c r="V34" s="22">
        <v>36158</v>
      </c>
      <c r="W34" s="14">
        <f t="shared" si="0"/>
        <v>2.1101830853476411</v>
      </c>
    </row>
    <row r="35" spans="1:25" ht="15.75" thickBot="1" x14ac:dyDescent="0.3">
      <c r="A35" s="52"/>
      <c r="B35" s="15" t="s">
        <v>25</v>
      </c>
      <c r="C35" s="15">
        <v>155.9045156</v>
      </c>
      <c r="D35" s="16">
        <v>154.7120918</v>
      </c>
      <c r="E35" s="16">
        <v>0</v>
      </c>
      <c r="F35" s="16">
        <v>472.23262620000003</v>
      </c>
      <c r="G35" s="16">
        <v>205.87216769999992</v>
      </c>
      <c r="H35" s="16">
        <v>196.86195010000003</v>
      </c>
      <c r="I35" s="16">
        <v>83.24356370000001</v>
      </c>
      <c r="J35" s="16">
        <v>15.596892600000002</v>
      </c>
      <c r="K35" s="16">
        <v>467.01072760000011</v>
      </c>
      <c r="L35" s="16">
        <v>179.50304670000003</v>
      </c>
      <c r="M35" s="16">
        <v>278.70271119999995</v>
      </c>
      <c r="N35" s="16">
        <v>264.48027040000005</v>
      </c>
      <c r="O35" s="16">
        <v>0</v>
      </c>
      <c r="P35" s="16">
        <v>305.90001700000005</v>
      </c>
      <c r="Q35" s="16">
        <v>23.243779900000003</v>
      </c>
      <c r="R35" s="16">
        <v>42.987927800000001</v>
      </c>
      <c r="S35" s="16">
        <v>29.8784679</v>
      </c>
      <c r="T35" s="16">
        <v>22.604702800000002</v>
      </c>
      <c r="U35" s="18">
        <f t="shared" si="1"/>
        <v>2898.735459</v>
      </c>
      <c r="V35" s="18">
        <v>2695.5097873000004</v>
      </c>
      <c r="W35" s="14">
        <f t="shared" si="0"/>
        <v>7.5394150916277605</v>
      </c>
    </row>
    <row r="36" spans="1:25" x14ac:dyDescent="0.25">
      <c r="A36" s="52"/>
      <c r="B36" s="20" t="s">
        <v>26</v>
      </c>
      <c r="C36" s="20">
        <v>33</v>
      </c>
      <c r="D36" s="20">
        <v>40</v>
      </c>
      <c r="E36" s="20"/>
      <c r="F36" s="20">
        <v>74</v>
      </c>
      <c r="G36" s="20">
        <v>48</v>
      </c>
      <c r="H36" s="20">
        <v>57</v>
      </c>
      <c r="I36" s="20">
        <v>14</v>
      </c>
      <c r="J36" s="20">
        <v>29</v>
      </c>
      <c r="K36" s="20">
        <v>89</v>
      </c>
      <c r="L36" s="20">
        <v>40</v>
      </c>
      <c r="M36" s="20">
        <v>51</v>
      </c>
      <c r="N36" s="20">
        <v>46</v>
      </c>
      <c r="O36" s="20"/>
      <c r="P36" s="20">
        <v>88</v>
      </c>
      <c r="Q36" s="20">
        <v>2</v>
      </c>
      <c r="R36" s="20">
        <v>3</v>
      </c>
      <c r="S36" s="20">
        <v>0</v>
      </c>
      <c r="T36" s="20">
        <v>2</v>
      </c>
      <c r="U36" s="12">
        <f t="shared" si="1"/>
        <v>616</v>
      </c>
      <c r="V36" s="22">
        <v>712</v>
      </c>
      <c r="W36" s="14">
        <f t="shared" si="0"/>
        <v>-13.48314606741573</v>
      </c>
    </row>
    <row r="37" spans="1:25" ht="15.75" thickBot="1" x14ac:dyDescent="0.3">
      <c r="A37" s="53"/>
      <c r="B37" s="33" t="s">
        <v>27</v>
      </c>
      <c r="C37" s="33">
        <v>84.378237300000009</v>
      </c>
      <c r="D37" s="25">
        <v>67.773834500000007</v>
      </c>
      <c r="E37" s="25">
        <v>0</v>
      </c>
      <c r="F37" s="25">
        <v>169.10619750000001</v>
      </c>
      <c r="G37" s="25">
        <v>72.332575399999996</v>
      </c>
      <c r="H37" s="25">
        <v>81.567063099999999</v>
      </c>
      <c r="I37" s="25">
        <v>10.18816</v>
      </c>
      <c r="J37" s="25">
        <v>9.6821000000000002</v>
      </c>
      <c r="K37" s="25">
        <v>171.80376000000001</v>
      </c>
      <c r="L37" s="25">
        <v>49.924849999999999</v>
      </c>
      <c r="M37" s="25">
        <v>111.58063730000001</v>
      </c>
      <c r="N37" s="25">
        <v>85.463619199999997</v>
      </c>
      <c r="O37" s="25">
        <v>0</v>
      </c>
      <c r="P37" s="25">
        <v>352.79133329999996</v>
      </c>
      <c r="Q37" s="25">
        <v>1.2264999999999999</v>
      </c>
      <c r="R37" s="25">
        <v>3.0950000000000002</v>
      </c>
      <c r="S37" s="25">
        <v>0</v>
      </c>
      <c r="T37" s="25">
        <v>2.6003449000000001</v>
      </c>
      <c r="U37" s="18">
        <f t="shared" si="1"/>
        <v>1273.5142125</v>
      </c>
      <c r="V37" s="34">
        <v>1313.7215014999999</v>
      </c>
      <c r="W37" s="14">
        <f t="shared" si="0"/>
        <v>-3.0605641267263639</v>
      </c>
    </row>
    <row r="38" spans="1:25" x14ac:dyDescent="0.25">
      <c r="A38" s="54" t="s">
        <v>34</v>
      </c>
      <c r="B38" s="55"/>
      <c r="C38" s="35">
        <f>C10+C14+C18+C22+C26+C30+C34</f>
        <v>73095</v>
      </c>
      <c r="D38" s="35">
        <f t="shared" ref="D38:T38" si="2">D10+D14+D18+D22+D26+D30+D34</f>
        <v>50817</v>
      </c>
      <c r="E38" s="35">
        <f t="shared" si="2"/>
        <v>6768</v>
      </c>
      <c r="F38" s="35">
        <f t="shared" si="2"/>
        <v>72222</v>
      </c>
      <c r="G38" s="35">
        <f t="shared" si="2"/>
        <v>43408</v>
      </c>
      <c r="H38" s="35">
        <f t="shared" si="2"/>
        <v>53950</v>
      </c>
      <c r="I38" s="35">
        <f t="shared" si="2"/>
        <v>25503</v>
      </c>
      <c r="J38" s="35">
        <f t="shared" si="2"/>
        <v>5572</v>
      </c>
      <c r="K38" s="35">
        <f t="shared" si="2"/>
        <v>65102</v>
      </c>
      <c r="L38" s="35">
        <f t="shared" si="2"/>
        <v>28254</v>
      </c>
      <c r="M38" s="35">
        <f t="shared" si="2"/>
        <v>79440</v>
      </c>
      <c r="N38" s="35">
        <f t="shared" si="2"/>
        <v>70630</v>
      </c>
      <c r="O38" s="35">
        <f t="shared" si="2"/>
        <v>11727</v>
      </c>
      <c r="P38" s="35">
        <f t="shared" si="2"/>
        <v>102494</v>
      </c>
      <c r="Q38" s="35">
        <f t="shared" si="2"/>
        <v>22715</v>
      </c>
      <c r="R38" s="35">
        <f t="shared" si="2"/>
        <v>25424</v>
      </c>
      <c r="S38" s="35">
        <f t="shared" si="2"/>
        <v>24241</v>
      </c>
      <c r="T38" s="35">
        <f t="shared" si="2"/>
        <v>19251</v>
      </c>
      <c r="U38" s="12">
        <f>SUM(C38:T38)</f>
        <v>780613</v>
      </c>
      <c r="V38" s="12">
        <v>737926</v>
      </c>
      <c r="W38" s="14">
        <f t="shared" si="0"/>
        <v>5.7847263817781185</v>
      </c>
    </row>
    <row r="39" spans="1:25" ht="15.75" thickBot="1" x14ac:dyDescent="0.3">
      <c r="A39" s="56" t="s">
        <v>35</v>
      </c>
      <c r="B39" s="57"/>
      <c r="C39" s="45">
        <f>C11+C15+C19+C23+C27+C31+C35</f>
        <v>11966.450383200001</v>
      </c>
      <c r="D39" s="45">
        <f t="shared" ref="D39:T39" si="3">D11+D15+D19+D23+D27+D31+D35</f>
        <v>9906.7851059999975</v>
      </c>
      <c r="E39" s="45">
        <f t="shared" si="3"/>
        <v>4284.6656534000012</v>
      </c>
      <c r="F39" s="45">
        <f t="shared" si="3"/>
        <v>9283.766072800001</v>
      </c>
      <c r="G39" s="45">
        <f t="shared" si="3"/>
        <v>7062.1721294999979</v>
      </c>
      <c r="H39" s="45">
        <f t="shared" si="3"/>
        <v>10256.579119299993</v>
      </c>
      <c r="I39" s="45">
        <f t="shared" si="3"/>
        <v>5056.2667477000014</v>
      </c>
      <c r="J39" s="45">
        <f t="shared" si="3"/>
        <v>4141.5791677000016</v>
      </c>
      <c r="K39" s="45">
        <f t="shared" si="3"/>
        <v>14983.297169000005</v>
      </c>
      <c r="L39" s="45">
        <f t="shared" si="3"/>
        <v>6818.5315525999977</v>
      </c>
      <c r="M39" s="45">
        <f t="shared" si="3"/>
        <v>13846.610918200002</v>
      </c>
      <c r="N39" s="45">
        <f t="shared" si="3"/>
        <v>12243.924337300004</v>
      </c>
      <c r="O39" s="45">
        <f t="shared" si="3"/>
        <v>7885.1328345999991</v>
      </c>
      <c r="P39" s="45">
        <f t="shared" si="3"/>
        <v>8829.0282452999963</v>
      </c>
      <c r="Q39" s="45">
        <f t="shared" si="3"/>
        <v>703.5467367</v>
      </c>
      <c r="R39" s="45">
        <f t="shared" si="3"/>
        <v>699.79390180000007</v>
      </c>
      <c r="S39" s="45">
        <f t="shared" si="3"/>
        <v>582.28606520000005</v>
      </c>
      <c r="T39" s="45">
        <f t="shared" si="3"/>
        <v>695.76558890000001</v>
      </c>
      <c r="U39" s="18">
        <f t="shared" si="1"/>
        <v>129246.18172920001</v>
      </c>
      <c r="V39" s="18">
        <v>115736.2237651</v>
      </c>
      <c r="W39" s="14">
        <f>SUM(U39-V39)/V39*100</f>
        <v>11.673059241607897</v>
      </c>
    </row>
    <row r="40" spans="1:25" x14ac:dyDescent="0.25">
      <c r="A40" s="58" t="s">
        <v>36</v>
      </c>
      <c r="B40" s="59"/>
      <c r="C40" s="35">
        <f>C12+C16+C20+C24+C28+C32+C36</f>
        <v>3030</v>
      </c>
      <c r="D40" s="35">
        <f t="shared" ref="D40:T40" si="4">D12+D16+D20+D24+D28+D32+D36</f>
        <v>3330</v>
      </c>
      <c r="E40" s="35">
        <f t="shared" si="4"/>
        <v>427</v>
      </c>
      <c r="F40" s="35">
        <f t="shared" si="4"/>
        <v>2801</v>
      </c>
      <c r="G40" s="35">
        <f t="shared" si="4"/>
        <v>1839</v>
      </c>
      <c r="H40" s="35">
        <f t="shared" si="4"/>
        <v>2372</v>
      </c>
      <c r="I40" s="35">
        <f t="shared" si="4"/>
        <v>2685</v>
      </c>
      <c r="J40" s="35">
        <f t="shared" si="4"/>
        <v>477</v>
      </c>
      <c r="K40" s="35">
        <f t="shared" si="4"/>
        <v>3245</v>
      </c>
      <c r="L40" s="35">
        <f t="shared" si="4"/>
        <v>1406</v>
      </c>
      <c r="M40" s="35">
        <f t="shared" si="4"/>
        <v>4765</v>
      </c>
      <c r="N40" s="35">
        <f t="shared" si="4"/>
        <v>3197</v>
      </c>
      <c r="O40" s="35">
        <f t="shared" si="4"/>
        <v>880</v>
      </c>
      <c r="P40" s="35">
        <f t="shared" si="4"/>
        <v>1662</v>
      </c>
      <c r="Q40" s="35">
        <f t="shared" si="4"/>
        <v>183</v>
      </c>
      <c r="R40" s="35">
        <f t="shared" si="4"/>
        <v>128</v>
      </c>
      <c r="S40" s="35">
        <f t="shared" si="4"/>
        <v>32</v>
      </c>
      <c r="T40" s="35">
        <f t="shared" si="4"/>
        <v>156</v>
      </c>
      <c r="U40" s="12">
        <f t="shared" si="1"/>
        <v>32615</v>
      </c>
      <c r="V40" s="22">
        <v>30948</v>
      </c>
      <c r="W40" s="14">
        <f t="shared" si="0"/>
        <v>5.3864546982034387</v>
      </c>
    </row>
    <row r="41" spans="1:25" ht="15.75" thickBot="1" x14ac:dyDescent="0.3">
      <c r="A41" s="60" t="s">
        <v>37</v>
      </c>
      <c r="B41" s="61"/>
      <c r="C41" s="45">
        <f>C13+C17+C21+C25+C29+C33+C37</f>
        <v>3258.8551059000001</v>
      </c>
      <c r="D41" s="45">
        <f t="shared" ref="D41:T41" si="5">D13+D17+D21+D25+D29+D33+D37</f>
        <v>4812.1323229999998</v>
      </c>
      <c r="E41" s="45">
        <f t="shared" si="5"/>
        <v>1570.1536707999999</v>
      </c>
      <c r="F41" s="45">
        <f t="shared" si="5"/>
        <v>5299.8028326999993</v>
      </c>
      <c r="G41" s="45">
        <f t="shared" si="5"/>
        <v>1811.5638878</v>
      </c>
      <c r="H41" s="45">
        <f t="shared" si="5"/>
        <v>6193.9987863999995</v>
      </c>
      <c r="I41" s="45">
        <f t="shared" si="5"/>
        <v>1077.1953165</v>
      </c>
      <c r="J41" s="45">
        <f t="shared" si="5"/>
        <v>471.78125490000002</v>
      </c>
      <c r="K41" s="45">
        <f t="shared" si="5"/>
        <v>10138.600559</v>
      </c>
      <c r="L41" s="45">
        <f t="shared" si="5"/>
        <v>3301.4882359000003</v>
      </c>
      <c r="M41" s="45">
        <f t="shared" si="5"/>
        <v>6802.2418239999979</v>
      </c>
      <c r="N41" s="45">
        <f t="shared" si="5"/>
        <v>5462.4012462000001</v>
      </c>
      <c r="O41" s="45">
        <f t="shared" si="5"/>
        <v>2360.8571054000008</v>
      </c>
      <c r="P41" s="45">
        <f t="shared" si="5"/>
        <v>3365.9847848000004</v>
      </c>
      <c r="Q41" s="45">
        <f t="shared" si="5"/>
        <v>127.1420219</v>
      </c>
      <c r="R41" s="45">
        <f t="shared" si="5"/>
        <v>119.7146284</v>
      </c>
      <c r="S41" s="45">
        <f t="shared" si="5"/>
        <v>42.035022099999999</v>
      </c>
      <c r="T41" s="45">
        <f t="shared" si="5"/>
        <v>186.83711080000003</v>
      </c>
      <c r="U41" s="18">
        <f t="shared" si="1"/>
        <v>56402.785716499988</v>
      </c>
      <c r="V41" s="34">
        <v>42777.720843300005</v>
      </c>
      <c r="W41" s="14">
        <f t="shared" si="0"/>
        <v>31.850843393714811</v>
      </c>
    </row>
    <row r="44" spans="1:25" ht="20.25" x14ac:dyDescent="0.3">
      <c r="A44" s="62" t="s">
        <v>38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</row>
    <row r="45" spans="1:25" x14ac:dyDescent="0.25">
      <c r="A45" s="50" t="s">
        <v>52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</row>
    <row r="46" spans="1:25" ht="15.75" thickBo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7" t="s">
        <v>1</v>
      </c>
      <c r="W46" s="37"/>
    </row>
    <row r="47" spans="1:25" s="9" customFormat="1" ht="57.75" thickBot="1" x14ac:dyDescent="0.3">
      <c r="A47" s="38" t="s">
        <v>39</v>
      </c>
      <c r="B47" s="39" t="s">
        <v>3</v>
      </c>
      <c r="C47" s="39" t="s">
        <v>4</v>
      </c>
      <c r="D47" s="39" t="s">
        <v>5</v>
      </c>
      <c r="E47" s="39" t="s">
        <v>6</v>
      </c>
      <c r="F47" s="39" t="s">
        <v>7</v>
      </c>
      <c r="G47" s="39" t="s">
        <v>8</v>
      </c>
      <c r="H47" s="39" t="s">
        <v>9</v>
      </c>
      <c r="I47" s="39" t="s">
        <v>10</v>
      </c>
      <c r="J47" s="39" t="s">
        <v>11</v>
      </c>
      <c r="K47" s="39" t="s">
        <v>12</v>
      </c>
      <c r="L47" s="39" t="s">
        <v>13</v>
      </c>
      <c r="M47" s="39" t="s">
        <v>14</v>
      </c>
      <c r="N47" s="39" t="s">
        <v>15</v>
      </c>
      <c r="O47" s="39" t="s">
        <v>16</v>
      </c>
      <c r="P47" s="39" t="s">
        <v>17</v>
      </c>
      <c r="Q47" s="39" t="s">
        <v>18</v>
      </c>
      <c r="R47" s="39" t="s">
        <v>19</v>
      </c>
      <c r="S47" s="39" t="s">
        <v>20</v>
      </c>
      <c r="T47" s="39" t="s">
        <v>21</v>
      </c>
      <c r="U47" s="39" t="s">
        <v>55</v>
      </c>
      <c r="V47" s="39" t="s">
        <v>54</v>
      </c>
      <c r="W47" s="8" t="s">
        <v>22</v>
      </c>
      <c r="Y47" s="1"/>
    </row>
    <row r="48" spans="1:25" ht="16.5" thickBot="1" x14ac:dyDescent="0.3">
      <c r="A48" s="46" t="s">
        <v>40</v>
      </c>
      <c r="B48" s="10" t="s">
        <v>41</v>
      </c>
      <c r="C48" s="10">
        <v>1472</v>
      </c>
      <c r="D48" s="10">
        <v>5871</v>
      </c>
      <c r="E48" s="10">
        <v>395</v>
      </c>
      <c r="F48" s="10">
        <v>1897</v>
      </c>
      <c r="G48" s="10">
        <v>510</v>
      </c>
      <c r="H48" s="10">
        <v>8258</v>
      </c>
      <c r="I48" s="10">
        <v>17</v>
      </c>
      <c r="J48" s="10">
        <v>830</v>
      </c>
      <c r="K48" s="10">
        <v>3236</v>
      </c>
      <c r="L48" s="10">
        <v>830</v>
      </c>
      <c r="M48" s="10">
        <v>12675</v>
      </c>
      <c r="N48" s="10">
        <v>1141</v>
      </c>
      <c r="O48" s="10">
        <v>3709</v>
      </c>
      <c r="P48" s="10">
        <v>4748</v>
      </c>
      <c r="Q48" s="10"/>
      <c r="R48" s="10"/>
      <c r="S48" s="10"/>
      <c r="T48" s="10"/>
      <c r="U48" s="10">
        <f>SUM(C48:T48)</f>
        <v>45589</v>
      </c>
      <c r="V48" s="40">
        <v>50004</v>
      </c>
      <c r="W48" s="41">
        <f>(U48-V48)/V48*100</f>
        <v>-8.8292936565074793</v>
      </c>
    </row>
    <row r="49" spans="1:23" ht="16.5" thickBot="1" x14ac:dyDescent="0.3">
      <c r="A49" s="47"/>
      <c r="B49" s="15" t="s">
        <v>25</v>
      </c>
      <c r="C49" s="16">
        <v>205.2338148</v>
      </c>
      <c r="D49" s="16">
        <v>692.94620600000007</v>
      </c>
      <c r="E49" s="16">
        <v>31.726381200000002</v>
      </c>
      <c r="F49" s="16">
        <v>457.74095069999998</v>
      </c>
      <c r="G49" s="16">
        <v>84.980801099999994</v>
      </c>
      <c r="H49" s="16">
        <v>732.53316550000011</v>
      </c>
      <c r="I49" s="16">
        <v>1.7915316999999997</v>
      </c>
      <c r="J49" s="16">
        <v>66.562070599999998</v>
      </c>
      <c r="K49" s="16">
        <v>334.21876739999993</v>
      </c>
      <c r="L49" s="16">
        <v>144.64421229999999</v>
      </c>
      <c r="M49" s="16">
        <v>1182.8695576</v>
      </c>
      <c r="N49" s="16">
        <v>153.29061390000001</v>
      </c>
      <c r="O49" s="16">
        <v>432.80674629999993</v>
      </c>
      <c r="P49" s="16">
        <v>472.28156240000004</v>
      </c>
      <c r="Q49" s="16">
        <v>0</v>
      </c>
      <c r="R49" s="16">
        <v>0</v>
      </c>
      <c r="S49" s="16">
        <v>0</v>
      </c>
      <c r="T49" s="16">
        <v>0</v>
      </c>
      <c r="U49" s="16">
        <f>SUM(C49:T49)</f>
        <v>4993.6263815000011</v>
      </c>
      <c r="V49" s="42">
        <v>5838.6686539000002</v>
      </c>
      <c r="W49" s="41">
        <f t="shared" ref="W49:W83" si="6">(U49-V49)/V49*100</f>
        <v>-14.47320138359871</v>
      </c>
    </row>
    <row r="50" spans="1:23" ht="16.5" thickBot="1" x14ac:dyDescent="0.3">
      <c r="A50" s="47"/>
      <c r="B50" s="20" t="s">
        <v>42</v>
      </c>
      <c r="C50" s="20">
        <v>344</v>
      </c>
      <c r="D50" s="20">
        <v>466</v>
      </c>
      <c r="E50" s="20">
        <v>82</v>
      </c>
      <c r="F50" s="20">
        <v>333</v>
      </c>
      <c r="G50" s="20">
        <v>39</v>
      </c>
      <c r="H50" s="20">
        <v>735</v>
      </c>
      <c r="I50" s="20">
        <v>2</v>
      </c>
      <c r="J50" s="20">
        <v>93</v>
      </c>
      <c r="K50" s="20">
        <v>350</v>
      </c>
      <c r="L50" s="20">
        <v>116</v>
      </c>
      <c r="M50" s="20">
        <v>1453</v>
      </c>
      <c r="N50" s="20">
        <v>60</v>
      </c>
      <c r="O50" s="20">
        <v>397</v>
      </c>
      <c r="P50" s="20">
        <v>386</v>
      </c>
      <c r="Q50" s="20"/>
      <c r="R50" s="20"/>
      <c r="S50" s="20"/>
      <c r="T50" s="20"/>
      <c r="U50" s="10">
        <f t="shared" ref="U50:U83" si="7">SUM(C50:T50)</f>
        <v>4856</v>
      </c>
      <c r="V50" s="43">
        <v>4989</v>
      </c>
      <c r="W50" s="41">
        <f t="shared" si="6"/>
        <v>-2.6658649027861294</v>
      </c>
    </row>
    <row r="51" spans="1:23" ht="16.5" thickBot="1" x14ac:dyDescent="0.3">
      <c r="A51" s="48"/>
      <c r="B51" s="33" t="s">
        <v>43</v>
      </c>
      <c r="C51" s="26">
        <v>201.20859100000001</v>
      </c>
      <c r="D51" s="26">
        <v>215.55082300000001</v>
      </c>
      <c r="E51" s="26">
        <v>35.610500000000002</v>
      </c>
      <c r="F51" s="26">
        <v>254.8185368</v>
      </c>
      <c r="G51" s="26">
        <v>8.7623300000000004</v>
      </c>
      <c r="H51" s="26">
        <v>373.83873379999994</v>
      </c>
      <c r="I51" s="26">
        <v>0.22500000000000001</v>
      </c>
      <c r="J51" s="26">
        <v>51.4711</v>
      </c>
      <c r="K51" s="26">
        <v>135.44084000000001</v>
      </c>
      <c r="L51" s="26">
        <v>55.252000000000002</v>
      </c>
      <c r="M51" s="26">
        <v>904.64063720000013</v>
      </c>
      <c r="N51" s="26">
        <v>36.506920000000001</v>
      </c>
      <c r="O51" s="26">
        <v>350.45443739999996</v>
      </c>
      <c r="P51" s="26">
        <v>217.07514</v>
      </c>
      <c r="Q51" s="26">
        <v>0</v>
      </c>
      <c r="R51" s="26">
        <v>0</v>
      </c>
      <c r="S51" s="26">
        <v>0</v>
      </c>
      <c r="T51" s="26">
        <v>0</v>
      </c>
      <c r="U51" s="16">
        <f t="shared" si="7"/>
        <v>2840.8555891999995</v>
      </c>
      <c r="V51" s="44">
        <v>2806.6746814000003</v>
      </c>
      <c r="W51" s="41">
        <f t="shared" si="6"/>
        <v>1.2178435935777705</v>
      </c>
    </row>
    <row r="52" spans="1:23" ht="16.5" thickBot="1" x14ac:dyDescent="0.3">
      <c r="A52" s="46" t="s">
        <v>44</v>
      </c>
      <c r="B52" s="10" t="s">
        <v>41</v>
      </c>
      <c r="C52" s="10">
        <v>0</v>
      </c>
      <c r="D52" s="10">
        <v>1</v>
      </c>
      <c r="E52" s="10"/>
      <c r="F52" s="10"/>
      <c r="G52" s="10"/>
      <c r="H52" s="10">
        <v>2</v>
      </c>
      <c r="I52" s="10">
        <v>4</v>
      </c>
      <c r="J52" s="10">
        <v>8</v>
      </c>
      <c r="K52" s="10">
        <v>4</v>
      </c>
      <c r="L52" s="10"/>
      <c r="M52" s="10">
        <v>11</v>
      </c>
      <c r="N52" s="10">
        <v>6</v>
      </c>
      <c r="O52" s="10"/>
      <c r="P52" s="10"/>
      <c r="Q52" s="10"/>
      <c r="R52" s="10"/>
      <c r="S52" s="10"/>
      <c r="T52" s="10"/>
      <c r="U52" s="10">
        <f t="shared" si="7"/>
        <v>36</v>
      </c>
      <c r="V52" s="40">
        <v>36</v>
      </c>
      <c r="W52" s="41"/>
    </row>
    <row r="53" spans="1:23" ht="16.5" thickBot="1" x14ac:dyDescent="0.3">
      <c r="A53" s="47"/>
      <c r="B53" s="15" t="s">
        <v>25</v>
      </c>
      <c r="C53" s="16">
        <v>0</v>
      </c>
      <c r="D53" s="16">
        <v>2049.3394604</v>
      </c>
      <c r="E53" s="16">
        <v>0</v>
      </c>
      <c r="F53" s="16">
        <v>0</v>
      </c>
      <c r="G53" s="16">
        <v>0</v>
      </c>
      <c r="H53" s="16">
        <v>546.62870989999999</v>
      </c>
      <c r="I53" s="16">
        <v>288.71637489999995</v>
      </c>
      <c r="J53" s="16">
        <v>1213.4855114999998</v>
      </c>
      <c r="K53" s="16">
        <v>679.83317199999999</v>
      </c>
      <c r="L53" s="16">
        <v>0</v>
      </c>
      <c r="M53" s="16">
        <v>310.84600620000003</v>
      </c>
      <c r="N53" s="16">
        <v>80.471357100000006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f t="shared" si="7"/>
        <v>5169.320592</v>
      </c>
      <c r="V53" s="42">
        <v>5471.0066513999991</v>
      </c>
      <c r="W53" s="41">
        <f t="shared" si="6"/>
        <v>-5.5142696513227483</v>
      </c>
    </row>
    <row r="54" spans="1:23" ht="16.5" thickBot="1" x14ac:dyDescent="0.3">
      <c r="A54" s="47"/>
      <c r="B54" s="20" t="s">
        <v>42</v>
      </c>
      <c r="C54" s="20">
        <v>0</v>
      </c>
      <c r="D54" s="20">
        <v>0</v>
      </c>
      <c r="E54" s="20"/>
      <c r="F54" s="20"/>
      <c r="G54" s="20"/>
      <c r="H54" s="20">
        <v>0</v>
      </c>
      <c r="I54" s="20">
        <v>0</v>
      </c>
      <c r="J54" s="20">
        <v>15</v>
      </c>
      <c r="K54" s="20">
        <v>0</v>
      </c>
      <c r="L54" s="20"/>
      <c r="M54" s="20">
        <v>0</v>
      </c>
      <c r="N54" s="20">
        <v>0</v>
      </c>
      <c r="O54" s="20"/>
      <c r="P54" s="20"/>
      <c r="Q54" s="20"/>
      <c r="R54" s="20"/>
      <c r="S54" s="20"/>
      <c r="T54" s="20"/>
      <c r="U54" s="10">
        <f t="shared" si="7"/>
        <v>15</v>
      </c>
      <c r="V54" s="43">
        <v>9</v>
      </c>
      <c r="W54" s="41">
        <f t="shared" si="6"/>
        <v>66.666666666666657</v>
      </c>
    </row>
    <row r="55" spans="1:23" ht="16.5" thickBot="1" x14ac:dyDescent="0.3">
      <c r="A55" s="48"/>
      <c r="B55" s="33" t="s">
        <v>43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15.6951444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16">
        <f t="shared" si="7"/>
        <v>15.6951444</v>
      </c>
      <c r="V55" s="44">
        <v>1.6502622</v>
      </c>
      <c r="W55" s="41">
        <f t="shared" si="6"/>
        <v>851.06973909964131</v>
      </c>
    </row>
    <row r="56" spans="1:23" ht="16.5" thickBot="1" x14ac:dyDescent="0.3">
      <c r="A56" s="46" t="s">
        <v>45</v>
      </c>
      <c r="B56" s="10" t="s">
        <v>41</v>
      </c>
      <c r="C56" s="10">
        <v>382</v>
      </c>
      <c r="D56" s="10">
        <v>370</v>
      </c>
      <c r="E56" s="10">
        <v>88</v>
      </c>
      <c r="F56" s="10">
        <v>424</v>
      </c>
      <c r="G56" s="10">
        <v>147</v>
      </c>
      <c r="H56" s="10">
        <v>414</v>
      </c>
      <c r="I56" s="10">
        <v>252</v>
      </c>
      <c r="J56" s="10">
        <v>20</v>
      </c>
      <c r="K56" s="10">
        <v>512</v>
      </c>
      <c r="L56" s="10">
        <v>263</v>
      </c>
      <c r="M56" s="10">
        <v>392</v>
      </c>
      <c r="N56" s="10">
        <v>413</v>
      </c>
      <c r="O56" s="10">
        <v>158</v>
      </c>
      <c r="P56" s="10">
        <v>353</v>
      </c>
      <c r="Q56" s="10"/>
      <c r="R56" s="10"/>
      <c r="S56" s="10"/>
      <c r="T56" s="10"/>
      <c r="U56" s="10">
        <f t="shared" si="7"/>
        <v>4188</v>
      </c>
      <c r="V56" s="40">
        <v>3982</v>
      </c>
      <c r="W56" s="41">
        <f t="shared" si="6"/>
        <v>5.1732797589151183</v>
      </c>
    </row>
    <row r="57" spans="1:23" ht="16.5" thickBot="1" x14ac:dyDescent="0.3">
      <c r="A57" s="47"/>
      <c r="B57" s="15" t="s">
        <v>25</v>
      </c>
      <c r="C57" s="16">
        <v>2384.1296374999993</v>
      </c>
      <c r="D57" s="16">
        <v>695.53298919999986</v>
      </c>
      <c r="E57" s="16">
        <v>1033.8158289999997</v>
      </c>
      <c r="F57" s="16">
        <v>872.5169063999997</v>
      </c>
      <c r="G57" s="16">
        <v>404.62555830000008</v>
      </c>
      <c r="H57" s="16">
        <v>1892.7057856999995</v>
      </c>
      <c r="I57" s="16">
        <v>264.19142469999991</v>
      </c>
      <c r="J57" s="16">
        <v>615.4664861</v>
      </c>
      <c r="K57" s="16">
        <v>1185.0410437999992</v>
      </c>
      <c r="L57" s="16">
        <v>2367.7337202000003</v>
      </c>
      <c r="M57" s="16">
        <v>919.43971310000006</v>
      </c>
      <c r="N57" s="16">
        <v>1041.2102136999999</v>
      </c>
      <c r="O57" s="16">
        <v>1288.2553114999998</v>
      </c>
      <c r="P57" s="16">
        <v>1072.0236735000001</v>
      </c>
      <c r="Q57" s="16">
        <v>0</v>
      </c>
      <c r="R57" s="16">
        <v>0</v>
      </c>
      <c r="S57" s="16">
        <v>0</v>
      </c>
      <c r="T57" s="16">
        <v>0</v>
      </c>
      <c r="U57" s="16">
        <f t="shared" si="7"/>
        <v>16036.688292699997</v>
      </c>
      <c r="V57" s="42">
        <v>14138.323473500001</v>
      </c>
      <c r="W57" s="41">
        <f t="shared" si="6"/>
        <v>13.427085769809793</v>
      </c>
    </row>
    <row r="58" spans="1:23" ht="16.5" thickBot="1" x14ac:dyDescent="0.3">
      <c r="A58" s="47"/>
      <c r="B58" s="20" t="s">
        <v>42</v>
      </c>
      <c r="C58" s="20">
        <v>76</v>
      </c>
      <c r="D58" s="20">
        <v>48</v>
      </c>
      <c r="E58" s="20">
        <v>30</v>
      </c>
      <c r="F58" s="20">
        <v>35</v>
      </c>
      <c r="G58" s="20">
        <v>35</v>
      </c>
      <c r="H58" s="20">
        <v>68</v>
      </c>
      <c r="I58" s="20">
        <v>5</v>
      </c>
      <c r="J58" s="20">
        <v>2</v>
      </c>
      <c r="K58" s="20">
        <v>74</v>
      </c>
      <c r="L58" s="20">
        <v>39</v>
      </c>
      <c r="M58" s="20">
        <v>39</v>
      </c>
      <c r="N58" s="20">
        <v>60</v>
      </c>
      <c r="O58" s="20">
        <v>20</v>
      </c>
      <c r="P58" s="20">
        <v>27</v>
      </c>
      <c r="Q58" s="20"/>
      <c r="R58" s="20"/>
      <c r="S58" s="20"/>
      <c r="T58" s="20"/>
      <c r="U58" s="10">
        <f t="shared" si="7"/>
        <v>558</v>
      </c>
      <c r="V58" s="43">
        <v>557</v>
      </c>
      <c r="W58" s="41">
        <f t="shared" si="6"/>
        <v>0.17953321364452424</v>
      </c>
    </row>
    <row r="59" spans="1:23" ht="16.5" thickBot="1" x14ac:dyDescent="0.3">
      <c r="A59" s="48"/>
      <c r="B59" s="33" t="s">
        <v>43</v>
      </c>
      <c r="C59" s="26">
        <v>352.51891890000002</v>
      </c>
      <c r="D59" s="26">
        <v>406.73502760000008</v>
      </c>
      <c r="E59" s="26">
        <v>287.74592430000007</v>
      </c>
      <c r="F59" s="26">
        <v>1519.5057583999996</v>
      </c>
      <c r="G59" s="26">
        <v>191.02981539999999</v>
      </c>
      <c r="H59" s="26">
        <v>529.51473979999992</v>
      </c>
      <c r="I59" s="26">
        <v>46.633101399999994</v>
      </c>
      <c r="J59" s="26">
        <v>94.943470000000005</v>
      </c>
      <c r="K59" s="26">
        <v>650.66076040000007</v>
      </c>
      <c r="L59" s="26">
        <v>492.36207630000001</v>
      </c>
      <c r="M59" s="26">
        <v>185.94252100000003</v>
      </c>
      <c r="N59" s="26">
        <v>719.14573840000003</v>
      </c>
      <c r="O59" s="26">
        <v>228.8880628</v>
      </c>
      <c r="P59" s="26">
        <v>347.38340779999993</v>
      </c>
      <c r="Q59" s="26">
        <v>0</v>
      </c>
      <c r="R59" s="26">
        <v>0</v>
      </c>
      <c r="S59" s="26">
        <v>0</v>
      </c>
      <c r="T59" s="26">
        <v>0</v>
      </c>
      <c r="U59" s="16">
        <f t="shared" si="7"/>
        <v>6053.009322500001</v>
      </c>
      <c r="V59" s="44">
        <v>3781.1206103000004</v>
      </c>
      <c r="W59" s="41">
        <f t="shared" si="6"/>
        <v>60.085063301372585</v>
      </c>
    </row>
    <row r="60" spans="1:23" ht="16.5" thickBot="1" x14ac:dyDescent="0.3">
      <c r="A60" s="46" t="s">
        <v>46</v>
      </c>
      <c r="B60" s="10" t="s">
        <v>41</v>
      </c>
      <c r="C60" s="10">
        <v>3444</v>
      </c>
      <c r="D60" s="10">
        <v>2996</v>
      </c>
      <c r="E60" s="10">
        <v>826</v>
      </c>
      <c r="F60" s="10">
        <v>7231</v>
      </c>
      <c r="G60" s="10">
        <v>1591</v>
      </c>
      <c r="H60" s="10">
        <v>2473</v>
      </c>
      <c r="I60" s="10">
        <v>675</v>
      </c>
      <c r="J60" s="10">
        <v>167</v>
      </c>
      <c r="K60" s="10">
        <v>6801</v>
      </c>
      <c r="L60" s="10">
        <v>2312</v>
      </c>
      <c r="M60" s="10">
        <v>4624</v>
      </c>
      <c r="N60" s="10">
        <v>8780</v>
      </c>
      <c r="O60" s="10">
        <v>1179</v>
      </c>
      <c r="P60" s="10">
        <v>54877</v>
      </c>
      <c r="Q60" s="10"/>
      <c r="R60" s="10"/>
      <c r="S60" s="10"/>
      <c r="T60" s="10"/>
      <c r="U60" s="10">
        <f t="shared" si="7"/>
        <v>97976</v>
      </c>
      <c r="V60" s="40">
        <v>88581</v>
      </c>
      <c r="W60" s="41">
        <f t="shared" si="6"/>
        <v>10.606111920163466</v>
      </c>
    </row>
    <row r="61" spans="1:23" ht="16.5" thickBot="1" x14ac:dyDescent="0.3">
      <c r="A61" s="47"/>
      <c r="B61" s="15" t="s">
        <v>25</v>
      </c>
      <c r="C61" s="16">
        <v>530.92764350000004</v>
      </c>
      <c r="D61" s="16">
        <v>474.10689379999997</v>
      </c>
      <c r="E61" s="16">
        <v>412.06727219999999</v>
      </c>
      <c r="F61" s="16">
        <v>294.63909339999998</v>
      </c>
      <c r="G61" s="16">
        <v>209.24474429999995</v>
      </c>
      <c r="H61" s="16">
        <v>300.50906729999997</v>
      </c>
      <c r="I61" s="16">
        <v>50.765615799999992</v>
      </c>
      <c r="J61" s="16">
        <v>463.43341349999992</v>
      </c>
      <c r="K61" s="16">
        <v>839.30759780000028</v>
      </c>
      <c r="L61" s="16">
        <v>296.41312569999991</v>
      </c>
      <c r="M61" s="16">
        <v>836.80889260000004</v>
      </c>
      <c r="N61" s="16">
        <v>796.52895690000014</v>
      </c>
      <c r="O61" s="16">
        <v>1221.2477385000002</v>
      </c>
      <c r="P61" s="16">
        <v>679.95448499999986</v>
      </c>
      <c r="Q61" s="16">
        <v>0</v>
      </c>
      <c r="R61" s="16">
        <v>0</v>
      </c>
      <c r="S61" s="16">
        <v>0</v>
      </c>
      <c r="T61" s="16">
        <v>0</v>
      </c>
      <c r="U61" s="16">
        <f t="shared" si="7"/>
        <v>7405.9545402999993</v>
      </c>
      <c r="V61" s="42">
        <v>6292.8664248999994</v>
      </c>
      <c r="W61" s="41">
        <f t="shared" si="6"/>
        <v>17.688093791339103</v>
      </c>
    </row>
    <row r="62" spans="1:23" ht="16.5" thickBot="1" x14ac:dyDescent="0.3">
      <c r="A62" s="47"/>
      <c r="B62" s="20" t="s">
        <v>42</v>
      </c>
      <c r="C62" s="20">
        <v>19</v>
      </c>
      <c r="D62" s="20">
        <v>28</v>
      </c>
      <c r="E62" s="20">
        <v>10</v>
      </c>
      <c r="F62" s="20">
        <v>23</v>
      </c>
      <c r="G62" s="20">
        <v>7</v>
      </c>
      <c r="H62" s="20">
        <v>18</v>
      </c>
      <c r="I62" s="20">
        <v>5</v>
      </c>
      <c r="J62" s="20">
        <v>2</v>
      </c>
      <c r="K62" s="20">
        <v>54</v>
      </c>
      <c r="L62" s="20">
        <v>21</v>
      </c>
      <c r="M62" s="20">
        <v>25</v>
      </c>
      <c r="N62" s="20">
        <v>64</v>
      </c>
      <c r="O62" s="20">
        <v>50</v>
      </c>
      <c r="P62" s="20">
        <v>17</v>
      </c>
      <c r="Q62" s="20"/>
      <c r="R62" s="20"/>
      <c r="S62" s="20"/>
      <c r="T62" s="20"/>
      <c r="U62" s="10">
        <f t="shared" si="7"/>
        <v>343</v>
      </c>
      <c r="V62" s="43">
        <v>390</v>
      </c>
      <c r="W62" s="41">
        <f t="shared" si="6"/>
        <v>-12.051282051282051</v>
      </c>
    </row>
    <row r="63" spans="1:23" ht="16.5" thickBot="1" x14ac:dyDescent="0.3">
      <c r="A63" s="48"/>
      <c r="B63" s="33" t="s">
        <v>43</v>
      </c>
      <c r="C63" s="26">
        <v>27.374208700000001</v>
      </c>
      <c r="D63" s="26">
        <v>98.078214299999999</v>
      </c>
      <c r="E63" s="26">
        <v>129.65852620000001</v>
      </c>
      <c r="F63" s="26">
        <v>36.661488400000003</v>
      </c>
      <c r="G63" s="26">
        <v>18.713754999999999</v>
      </c>
      <c r="H63" s="26">
        <v>687.99221430000011</v>
      </c>
      <c r="I63" s="26">
        <v>10.234074699999999</v>
      </c>
      <c r="J63" s="26">
        <v>49.380200000000002</v>
      </c>
      <c r="K63" s="26">
        <v>434.51402539999992</v>
      </c>
      <c r="L63" s="26">
        <v>34.615627199999999</v>
      </c>
      <c r="M63" s="26">
        <v>213.12642449999996</v>
      </c>
      <c r="N63" s="26">
        <v>106.42728480000001</v>
      </c>
      <c r="O63" s="26">
        <v>509.31879320000002</v>
      </c>
      <c r="P63" s="26">
        <v>48.606308700000014</v>
      </c>
      <c r="Q63" s="26">
        <v>0</v>
      </c>
      <c r="R63" s="26">
        <v>0</v>
      </c>
      <c r="S63" s="26">
        <v>0</v>
      </c>
      <c r="T63" s="26">
        <v>0</v>
      </c>
      <c r="U63" s="16">
        <f t="shared" si="7"/>
        <v>2404.7011454000003</v>
      </c>
      <c r="V63" s="44">
        <v>2086.6286417000001</v>
      </c>
      <c r="W63" s="41">
        <f t="shared" si="6"/>
        <v>15.243369008913005</v>
      </c>
    </row>
    <row r="64" spans="1:23" ht="16.5" thickBot="1" x14ac:dyDescent="0.3">
      <c r="A64" s="46" t="s">
        <v>47</v>
      </c>
      <c r="B64" s="10" t="s">
        <v>41</v>
      </c>
      <c r="C64" s="10">
        <v>2</v>
      </c>
      <c r="D64" s="10">
        <v>0</v>
      </c>
      <c r="E64" s="10">
        <v>4</v>
      </c>
      <c r="F64" s="10">
        <v>1613</v>
      </c>
      <c r="G64" s="10">
        <v>0</v>
      </c>
      <c r="H64" s="10">
        <v>0</v>
      </c>
      <c r="I64" s="10"/>
      <c r="J64" s="10"/>
      <c r="K64" s="10">
        <v>0</v>
      </c>
      <c r="L64" s="10">
        <v>0</v>
      </c>
      <c r="M64" s="10">
        <v>408</v>
      </c>
      <c r="N64" s="10">
        <v>0</v>
      </c>
      <c r="O64" s="10">
        <v>0</v>
      </c>
      <c r="P64" s="10">
        <v>0</v>
      </c>
      <c r="Q64" s="10">
        <v>22715</v>
      </c>
      <c r="R64" s="10">
        <v>25424</v>
      </c>
      <c r="S64" s="10">
        <v>24241</v>
      </c>
      <c r="T64" s="10">
        <v>19251</v>
      </c>
      <c r="U64" s="10">
        <f t="shared" si="7"/>
        <v>93658</v>
      </c>
      <c r="V64" s="40">
        <v>73136</v>
      </c>
      <c r="W64" s="41">
        <f t="shared" si="6"/>
        <v>28.060052504922332</v>
      </c>
    </row>
    <row r="65" spans="1:23" ht="16.5" thickBot="1" x14ac:dyDescent="0.3">
      <c r="A65" s="47"/>
      <c r="B65" s="15" t="s">
        <v>25</v>
      </c>
      <c r="C65" s="16">
        <v>5.8500000000000002E-3</v>
      </c>
      <c r="D65" s="16">
        <v>0</v>
      </c>
      <c r="E65" s="16">
        <v>0.47799999999999998</v>
      </c>
      <c r="F65" s="16">
        <v>49.538628200000012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0.6794</v>
      </c>
      <c r="N65" s="16">
        <v>0</v>
      </c>
      <c r="O65" s="16">
        <v>0</v>
      </c>
      <c r="P65" s="16">
        <v>0</v>
      </c>
      <c r="Q65" s="16">
        <v>703.54673670000011</v>
      </c>
      <c r="R65" s="16">
        <v>699.79390180000019</v>
      </c>
      <c r="S65" s="16">
        <v>582.28606519999983</v>
      </c>
      <c r="T65" s="16">
        <v>695.76558890000013</v>
      </c>
      <c r="U65" s="16">
        <f>SUM(C65:T65)</f>
        <v>2732.0941708000005</v>
      </c>
      <c r="V65" s="42">
        <v>1912.5148330999998</v>
      </c>
      <c r="W65" s="41">
        <f t="shared" si="6"/>
        <v>42.853489213024432</v>
      </c>
    </row>
    <row r="66" spans="1:23" ht="16.5" thickBot="1" x14ac:dyDescent="0.3">
      <c r="A66" s="47"/>
      <c r="B66" s="20" t="s">
        <v>42</v>
      </c>
      <c r="C66" s="20">
        <v>0</v>
      </c>
      <c r="D66" s="20">
        <v>0</v>
      </c>
      <c r="E66" s="20">
        <v>0</v>
      </c>
      <c r="F66" s="20">
        <v>3</v>
      </c>
      <c r="G66" s="20">
        <v>0</v>
      </c>
      <c r="H66" s="20">
        <v>0</v>
      </c>
      <c r="I66" s="20"/>
      <c r="J66" s="20"/>
      <c r="K66" s="20">
        <v>0</v>
      </c>
      <c r="L66" s="20">
        <v>0</v>
      </c>
      <c r="M66" s="20">
        <v>1</v>
      </c>
      <c r="N66" s="20">
        <v>0</v>
      </c>
      <c r="O66" s="20">
        <v>0</v>
      </c>
      <c r="P66" s="20">
        <v>0</v>
      </c>
      <c r="Q66" s="20">
        <v>183</v>
      </c>
      <c r="R66" s="20">
        <v>128</v>
      </c>
      <c r="S66" s="20">
        <v>32</v>
      </c>
      <c r="T66" s="20">
        <v>156</v>
      </c>
      <c r="U66" s="10">
        <f t="shared" si="7"/>
        <v>503</v>
      </c>
      <c r="V66" s="43">
        <v>182</v>
      </c>
      <c r="W66" s="41">
        <f t="shared" si="6"/>
        <v>176.37362637362637</v>
      </c>
    </row>
    <row r="67" spans="1:23" ht="16.5" thickBot="1" x14ac:dyDescent="0.3">
      <c r="A67" s="48"/>
      <c r="B67" s="33" t="s">
        <v>43</v>
      </c>
      <c r="C67" s="26">
        <v>0</v>
      </c>
      <c r="D67" s="26">
        <v>0</v>
      </c>
      <c r="E67" s="26">
        <v>0</v>
      </c>
      <c r="F67" s="26">
        <v>5.6590973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1</v>
      </c>
      <c r="N67" s="26">
        <v>0</v>
      </c>
      <c r="O67" s="26">
        <v>0</v>
      </c>
      <c r="P67" s="26">
        <v>0</v>
      </c>
      <c r="Q67" s="26">
        <v>127.14202189999999</v>
      </c>
      <c r="R67" s="26">
        <v>119.7146284</v>
      </c>
      <c r="S67" s="26">
        <v>42.035022099999999</v>
      </c>
      <c r="T67" s="26">
        <v>186.83711079999998</v>
      </c>
      <c r="U67" s="16">
        <f t="shared" si="7"/>
        <v>482.38788049999994</v>
      </c>
      <c r="V67" s="44">
        <v>226.62504100000001</v>
      </c>
      <c r="W67" s="41">
        <f t="shared" si="6"/>
        <v>112.85727224645044</v>
      </c>
    </row>
    <row r="68" spans="1:23" ht="16.5" thickBot="1" x14ac:dyDescent="0.3">
      <c r="A68" s="46" t="s">
        <v>48</v>
      </c>
      <c r="B68" s="10" t="s">
        <v>41</v>
      </c>
      <c r="C68" s="10">
        <v>4981</v>
      </c>
      <c r="D68" s="10">
        <v>2879</v>
      </c>
      <c r="E68" s="10">
        <v>2806</v>
      </c>
      <c r="F68" s="10">
        <v>2889</v>
      </c>
      <c r="G68" s="10">
        <v>1229</v>
      </c>
      <c r="H68" s="10">
        <v>2189</v>
      </c>
      <c r="I68" s="10">
        <v>1195</v>
      </c>
      <c r="J68" s="10">
        <v>376</v>
      </c>
      <c r="K68" s="10">
        <v>4216</v>
      </c>
      <c r="L68" s="10">
        <v>1905</v>
      </c>
      <c r="M68" s="10">
        <v>8999</v>
      </c>
      <c r="N68" s="10">
        <v>4192</v>
      </c>
      <c r="O68" s="10">
        <v>1342</v>
      </c>
      <c r="P68" s="10">
        <v>2504</v>
      </c>
      <c r="Q68" s="10"/>
      <c r="R68" s="10"/>
      <c r="S68" s="10"/>
      <c r="T68" s="10"/>
      <c r="U68" s="10">
        <f t="shared" si="7"/>
        <v>41702</v>
      </c>
      <c r="V68" s="40">
        <v>42204</v>
      </c>
      <c r="W68" s="41">
        <f t="shared" si="6"/>
        <v>-1.1894607146242062</v>
      </c>
    </row>
    <row r="69" spans="1:23" ht="16.5" thickBot="1" x14ac:dyDescent="0.3">
      <c r="A69" s="47"/>
      <c r="B69" s="15" t="s">
        <v>25</v>
      </c>
      <c r="C69" s="16">
        <v>2212.8062485000019</v>
      </c>
      <c r="D69" s="16">
        <v>954.42119060000005</v>
      </c>
      <c r="E69" s="16">
        <v>322.37813590000002</v>
      </c>
      <c r="F69" s="16">
        <v>1158.7865631999998</v>
      </c>
      <c r="G69" s="16">
        <v>1042.1695573</v>
      </c>
      <c r="H69" s="16">
        <v>1379.887075000001</v>
      </c>
      <c r="I69" s="16">
        <v>388.39523719999977</v>
      </c>
      <c r="J69" s="16">
        <v>305.81493840000002</v>
      </c>
      <c r="K69" s="16">
        <v>1167.1156999</v>
      </c>
      <c r="L69" s="16">
        <v>562.2436184999998</v>
      </c>
      <c r="M69" s="16">
        <v>1958.5635845999996</v>
      </c>
      <c r="N69" s="16">
        <v>1525.7220962999991</v>
      </c>
      <c r="O69" s="16">
        <v>786.24649689999978</v>
      </c>
      <c r="P69" s="16">
        <v>1048.4925019999996</v>
      </c>
      <c r="Q69" s="16">
        <v>0</v>
      </c>
      <c r="R69" s="16">
        <v>0</v>
      </c>
      <c r="S69" s="16">
        <v>0</v>
      </c>
      <c r="T69" s="16">
        <v>0</v>
      </c>
      <c r="U69" s="16">
        <f t="shared" si="7"/>
        <v>14813.042944300001</v>
      </c>
      <c r="V69" s="42">
        <v>14313.674125699999</v>
      </c>
      <c r="W69" s="41">
        <f t="shared" si="6"/>
        <v>3.4887535807692598</v>
      </c>
    </row>
    <row r="70" spans="1:23" ht="16.5" thickBot="1" x14ac:dyDescent="0.3">
      <c r="A70" s="47"/>
      <c r="B70" s="20" t="s">
        <v>42</v>
      </c>
      <c r="C70" s="20">
        <v>1335</v>
      </c>
      <c r="D70" s="20">
        <v>1686</v>
      </c>
      <c r="E70" s="20">
        <v>170</v>
      </c>
      <c r="F70" s="20">
        <v>578</v>
      </c>
      <c r="G70" s="20">
        <v>1028</v>
      </c>
      <c r="H70" s="20">
        <v>483</v>
      </c>
      <c r="I70" s="20">
        <v>2244</v>
      </c>
      <c r="J70" s="20">
        <v>301</v>
      </c>
      <c r="K70" s="20">
        <v>850</v>
      </c>
      <c r="L70" s="20">
        <v>532</v>
      </c>
      <c r="M70" s="20">
        <v>2044</v>
      </c>
      <c r="N70" s="20">
        <v>1469</v>
      </c>
      <c r="O70" s="20">
        <v>240</v>
      </c>
      <c r="P70" s="20">
        <v>459</v>
      </c>
      <c r="Q70" s="20"/>
      <c r="R70" s="20"/>
      <c r="S70" s="20"/>
      <c r="T70" s="20"/>
      <c r="U70" s="10">
        <f t="shared" si="7"/>
        <v>13419</v>
      </c>
      <c r="V70" s="43">
        <v>13198</v>
      </c>
      <c r="W70" s="41">
        <f t="shared" si="6"/>
        <v>1.674496135778148</v>
      </c>
    </row>
    <row r="71" spans="1:23" ht="16.5" thickBot="1" x14ac:dyDescent="0.3">
      <c r="A71" s="48"/>
      <c r="B71" s="33" t="s">
        <v>43</v>
      </c>
      <c r="C71" s="26">
        <v>996.07089299999996</v>
      </c>
      <c r="D71" s="26">
        <v>905.54559340000003</v>
      </c>
      <c r="E71" s="26">
        <v>258.82326769999997</v>
      </c>
      <c r="F71" s="26">
        <v>350.2893057</v>
      </c>
      <c r="G71" s="26">
        <v>396.88125139999994</v>
      </c>
      <c r="H71" s="26">
        <v>558.91019700000004</v>
      </c>
      <c r="I71" s="26">
        <v>261.57390609999999</v>
      </c>
      <c r="J71" s="26">
        <v>131.75991099999999</v>
      </c>
      <c r="K71" s="26">
        <v>421.79029590000005</v>
      </c>
      <c r="L71" s="26">
        <v>317.15154749999994</v>
      </c>
      <c r="M71" s="26">
        <v>1015.2872913</v>
      </c>
      <c r="N71" s="26">
        <v>725.04269999999997</v>
      </c>
      <c r="O71" s="26">
        <v>197.04624820000001</v>
      </c>
      <c r="P71" s="26">
        <v>312.28460440000003</v>
      </c>
      <c r="Q71" s="26">
        <v>0</v>
      </c>
      <c r="R71" s="26">
        <v>0</v>
      </c>
      <c r="S71" s="26">
        <v>0</v>
      </c>
      <c r="T71" s="26">
        <v>0</v>
      </c>
      <c r="U71" s="16">
        <f t="shared" si="7"/>
        <v>6848.4570125999999</v>
      </c>
      <c r="V71" s="44">
        <v>6345.8592288</v>
      </c>
      <c r="W71" s="41">
        <f t="shared" si="6"/>
        <v>7.9200903404697955</v>
      </c>
    </row>
    <row r="72" spans="1:23" ht="16.5" thickBot="1" x14ac:dyDescent="0.3">
      <c r="A72" s="46" t="s">
        <v>49</v>
      </c>
      <c r="B72" s="10" t="s">
        <v>41</v>
      </c>
      <c r="C72" s="10">
        <v>54393</v>
      </c>
      <c r="D72" s="10">
        <v>27380</v>
      </c>
      <c r="E72" s="10">
        <v>1977</v>
      </c>
      <c r="F72" s="10">
        <v>39658</v>
      </c>
      <c r="G72" s="10">
        <v>29429</v>
      </c>
      <c r="H72" s="10">
        <v>32384</v>
      </c>
      <c r="I72" s="10">
        <v>19092</v>
      </c>
      <c r="J72" s="10">
        <v>3921</v>
      </c>
      <c r="K72" s="10">
        <v>34366</v>
      </c>
      <c r="L72" s="10">
        <v>15014</v>
      </c>
      <c r="M72" s="10">
        <v>40242</v>
      </c>
      <c r="N72" s="10">
        <v>37633</v>
      </c>
      <c r="O72" s="10">
        <v>3777</v>
      </c>
      <c r="P72" s="10">
        <v>31073</v>
      </c>
      <c r="Q72" s="10"/>
      <c r="R72" s="10"/>
      <c r="S72" s="10"/>
      <c r="T72" s="10"/>
      <c r="U72" s="10">
        <f t="shared" si="7"/>
        <v>370339</v>
      </c>
      <c r="V72" s="40">
        <v>351950</v>
      </c>
      <c r="W72" s="41">
        <f t="shared" si="6"/>
        <v>5.2248898991333999</v>
      </c>
    </row>
    <row r="73" spans="1:23" ht="16.5" thickBot="1" x14ac:dyDescent="0.3">
      <c r="A73" s="47"/>
      <c r="B73" s="15" t="s">
        <v>25</v>
      </c>
      <c r="C73" s="16">
        <v>3912.3117737999992</v>
      </c>
      <c r="D73" s="16">
        <v>3038.615457300004</v>
      </c>
      <c r="E73" s="16">
        <v>356.74615769999997</v>
      </c>
      <c r="F73" s="16">
        <v>3361.6880759000023</v>
      </c>
      <c r="G73" s="16">
        <v>3583.5552956999977</v>
      </c>
      <c r="H73" s="16">
        <v>3401.1533704000062</v>
      </c>
      <c r="I73" s="16">
        <v>3362.7800397999986</v>
      </c>
      <c r="J73" s="16">
        <v>199.50294739999995</v>
      </c>
      <c r="K73" s="16">
        <v>6759.849818900002</v>
      </c>
      <c r="L73" s="16">
        <v>1480.356489</v>
      </c>
      <c r="M73" s="16">
        <v>5099.225400700002</v>
      </c>
      <c r="N73" s="16">
        <v>4437.6431168000008</v>
      </c>
      <c r="O73" s="16">
        <v>770.8246511000001</v>
      </c>
      <c r="P73" s="16">
        <v>2854.989554000002</v>
      </c>
      <c r="Q73" s="16">
        <v>0</v>
      </c>
      <c r="R73" s="16">
        <v>0</v>
      </c>
      <c r="S73" s="16">
        <v>0</v>
      </c>
      <c r="T73" s="16">
        <v>0</v>
      </c>
      <c r="U73" s="16">
        <f t="shared" si="7"/>
        <v>42619.242148500016</v>
      </c>
      <c r="V73" s="42">
        <v>35306.962706700004</v>
      </c>
      <c r="W73" s="41">
        <f t="shared" si="6"/>
        <v>20.710587604332222</v>
      </c>
    </row>
    <row r="74" spans="1:23" ht="16.5" thickBot="1" x14ac:dyDescent="0.3">
      <c r="A74" s="47"/>
      <c r="B74" s="20" t="s">
        <v>42</v>
      </c>
      <c r="C74" s="20">
        <v>1212</v>
      </c>
      <c r="D74" s="20">
        <v>1043</v>
      </c>
      <c r="E74" s="20">
        <v>117</v>
      </c>
      <c r="F74" s="20">
        <v>1751</v>
      </c>
      <c r="G74" s="20">
        <v>694</v>
      </c>
      <c r="H74" s="20">
        <v>1034</v>
      </c>
      <c r="I74" s="20">
        <v>409</v>
      </c>
      <c r="J74" s="20">
        <v>58</v>
      </c>
      <c r="K74" s="20">
        <v>1823</v>
      </c>
      <c r="L74" s="20">
        <v>641</v>
      </c>
      <c r="M74" s="20">
        <v>1140</v>
      </c>
      <c r="N74" s="20">
        <v>1439</v>
      </c>
      <c r="O74" s="20">
        <v>150</v>
      </c>
      <c r="P74" s="20">
        <v>730</v>
      </c>
      <c r="Q74" s="20"/>
      <c r="R74" s="20"/>
      <c r="S74" s="20"/>
      <c r="T74" s="20"/>
      <c r="U74" s="10">
        <f t="shared" si="7"/>
        <v>12241</v>
      </c>
      <c r="V74" s="43">
        <v>10789</v>
      </c>
      <c r="W74" s="41">
        <f t="shared" si="6"/>
        <v>13.458151821299472</v>
      </c>
    </row>
    <row r="75" spans="1:23" ht="16.5" thickBot="1" x14ac:dyDescent="0.3">
      <c r="A75" s="48"/>
      <c r="B75" s="33" t="s">
        <v>43</v>
      </c>
      <c r="C75" s="26">
        <v>1350.9716990000002</v>
      </c>
      <c r="D75" s="26">
        <v>1751.0230629999999</v>
      </c>
      <c r="E75" s="26">
        <v>128.3926037</v>
      </c>
      <c r="F75" s="26">
        <v>2254.9499783000001</v>
      </c>
      <c r="G75" s="26">
        <v>920.50225130000013</v>
      </c>
      <c r="H75" s="26">
        <v>1777.2552940999999</v>
      </c>
      <c r="I75" s="26">
        <v>619.66680099999996</v>
      </c>
      <c r="J75" s="26">
        <v>87.481319999999997</v>
      </c>
      <c r="K75" s="26">
        <v>3673.5101393</v>
      </c>
      <c r="L75" s="26">
        <v>863.80381679999994</v>
      </c>
      <c r="M75" s="26">
        <v>2239.1127556999986</v>
      </c>
      <c r="N75" s="26">
        <v>2289.308207</v>
      </c>
      <c r="O75" s="26">
        <v>123.8323232</v>
      </c>
      <c r="P75" s="26">
        <v>1798.4152546999999</v>
      </c>
      <c r="Q75" s="26">
        <v>0</v>
      </c>
      <c r="R75" s="26">
        <v>0</v>
      </c>
      <c r="S75" s="26">
        <v>0</v>
      </c>
      <c r="T75" s="26">
        <v>0</v>
      </c>
      <c r="U75" s="16">
        <f t="shared" si="7"/>
        <v>19878.225507100004</v>
      </c>
      <c r="V75" s="44">
        <v>16562.093410500001</v>
      </c>
      <c r="W75" s="41">
        <f t="shared" si="6"/>
        <v>20.022421166261793</v>
      </c>
    </row>
    <row r="76" spans="1:23" ht="16.5" thickBot="1" x14ac:dyDescent="0.3">
      <c r="A76" s="46" t="s">
        <v>50</v>
      </c>
      <c r="B76" s="10" t="s">
        <v>41</v>
      </c>
      <c r="C76" s="10">
        <v>8421</v>
      </c>
      <c r="D76" s="10">
        <v>11320</v>
      </c>
      <c r="E76" s="10">
        <v>672</v>
      </c>
      <c r="F76" s="10">
        <v>18510</v>
      </c>
      <c r="G76" s="10">
        <v>10502</v>
      </c>
      <c r="H76" s="10">
        <v>8230</v>
      </c>
      <c r="I76" s="10">
        <v>4268</v>
      </c>
      <c r="J76" s="10">
        <v>250</v>
      </c>
      <c r="K76" s="10">
        <v>15967</v>
      </c>
      <c r="L76" s="10">
        <v>7930</v>
      </c>
      <c r="M76" s="10">
        <v>12089</v>
      </c>
      <c r="N76" s="10">
        <v>18465</v>
      </c>
      <c r="O76" s="10">
        <v>1562</v>
      </c>
      <c r="P76" s="10">
        <v>8939</v>
      </c>
      <c r="Q76" s="10"/>
      <c r="R76" s="10"/>
      <c r="S76" s="10"/>
      <c r="T76" s="10"/>
      <c r="U76" s="10">
        <f t="shared" si="7"/>
        <v>127125</v>
      </c>
      <c r="V76" s="40">
        <v>128033</v>
      </c>
      <c r="W76" s="41">
        <f t="shared" si="6"/>
        <v>-0.70919216139589014</v>
      </c>
    </row>
    <row r="77" spans="1:23" ht="16.5" thickBot="1" x14ac:dyDescent="0.3">
      <c r="A77" s="47"/>
      <c r="B77" s="15" t="s">
        <v>25</v>
      </c>
      <c r="C77" s="16">
        <v>2721.0354150999997</v>
      </c>
      <c r="D77" s="16">
        <v>2001.8229087000007</v>
      </c>
      <c r="E77" s="16">
        <v>2127.4538773999998</v>
      </c>
      <c r="F77" s="16">
        <v>3088.8558549999993</v>
      </c>
      <c r="G77" s="16">
        <v>1737.5961728</v>
      </c>
      <c r="H77" s="16">
        <v>2003.1619455000014</v>
      </c>
      <c r="I77" s="16">
        <v>699.62652359999981</v>
      </c>
      <c r="J77" s="16">
        <v>1277.3138001999998</v>
      </c>
      <c r="K77" s="16">
        <v>4017.9310692000045</v>
      </c>
      <c r="L77" s="16">
        <v>1967.1403868999996</v>
      </c>
      <c r="M77" s="16">
        <v>3538.1783633999999</v>
      </c>
      <c r="N77" s="16">
        <v>4209.0579826000021</v>
      </c>
      <c r="O77" s="16">
        <v>3385.7518903000009</v>
      </c>
      <c r="P77" s="16">
        <v>2701.2864684000019</v>
      </c>
      <c r="Q77" s="16">
        <v>0</v>
      </c>
      <c r="R77" s="16">
        <v>0</v>
      </c>
      <c r="S77" s="16">
        <v>0</v>
      </c>
      <c r="T77" s="16">
        <v>0</v>
      </c>
      <c r="U77" s="16">
        <f t="shared" si="7"/>
        <v>35476.212659100005</v>
      </c>
      <c r="V77" s="42">
        <v>32462.206895899999</v>
      </c>
      <c r="W77" s="41">
        <f t="shared" si="6"/>
        <v>9.2846606913243388</v>
      </c>
    </row>
    <row r="78" spans="1:23" ht="16.5" thickBot="1" x14ac:dyDescent="0.3">
      <c r="A78" s="47"/>
      <c r="B78" s="20" t="s">
        <v>42</v>
      </c>
      <c r="C78" s="20">
        <v>44</v>
      </c>
      <c r="D78" s="20">
        <v>59</v>
      </c>
      <c r="E78" s="20">
        <v>18</v>
      </c>
      <c r="F78" s="20">
        <v>78</v>
      </c>
      <c r="G78" s="20">
        <v>36</v>
      </c>
      <c r="H78" s="20">
        <v>34</v>
      </c>
      <c r="I78" s="20">
        <v>20</v>
      </c>
      <c r="J78" s="20">
        <v>6</v>
      </c>
      <c r="K78" s="20">
        <v>94</v>
      </c>
      <c r="L78" s="20">
        <v>57</v>
      </c>
      <c r="M78" s="20">
        <v>63</v>
      </c>
      <c r="N78" s="20">
        <v>105</v>
      </c>
      <c r="O78" s="20">
        <v>23</v>
      </c>
      <c r="P78" s="20">
        <v>43</v>
      </c>
      <c r="Q78" s="20"/>
      <c r="R78" s="20"/>
      <c r="S78" s="20"/>
      <c r="T78" s="20"/>
      <c r="U78" s="10">
        <f t="shared" si="7"/>
        <v>680</v>
      </c>
      <c r="V78" s="43">
        <v>834</v>
      </c>
      <c r="W78" s="41">
        <f t="shared" si="6"/>
        <v>-18.465227817745802</v>
      </c>
    </row>
    <row r="79" spans="1:23" ht="16.5" thickBot="1" x14ac:dyDescent="0.3">
      <c r="A79" s="48"/>
      <c r="B79" s="33" t="s">
        <v>43</v>
      </c>
      <c r="C79" s="26">
        <v>330.71079529999992</v>
      </c>
      <c r="D79" s="26">
        <v>1435.1996017000001</v>
      </c>
      <c r="E79" s="26">
        <v>729.92284889999996</v>
      </c>
      <c r="F79" s="26">
        <v>877.91866779999987</v>
      </c>
      <c r="G79" s="26">
        <v>275.67448469999999</v>
      </c>
      <c r="H79" s="26">
        <v>2266.4876073999999</v>
      </c>
      <c r="I79" s="26">
        <v>138.86243329999999</v>
      </c>
      <c r="J79" s="26">
        <v>41.050109500000005</v>
      </c>
      <c r="K79" s="26">
        <v>4822.6844980000005</v>
      </c>
      <c r="L79" s="26">
        <v>1538.3031681000002</v>
      </c>
      <c r="M79" s="26">
        <v>2243.1321943000003</v>
      </c>
      <c r="N79" s="26">
        <v>1585.9703959999999</v>
      </c>
      <c r="O79" s="26">
        <v>951.31724059999999</v>
      </c>
      <c r="P79" s="26">
        <v>642.22006920000001</v>
      </c>
      <c r="Q79" s="26">
        <v>0</v>
      </c>
      <c r="R79" s="26">
        <v>0</v>
      </c>
      <c r="S79" s="26">
        <v>0</v>
      </c>
      <c r="T79" s="26">
        <v>0</v>
      </c>
      <c r="U79" s="16">
        <f t="shared" si="7"/>
        <v>17879.454114800003</v>
      </c>
      <c r="V79" s="44">
        <v>10967.068967399999</v>
      </c>
      <c r="W79" s="41">
        <f t="shared" si="6"/>
        <v>63.028555468624425</v>
      </c>
    </row>
    <row r="80" spans="1:23" ht="16.5" thickBot="1" x14ac:dyDescent="0.3">
      <c r="A80" s="67" t="s">
        <v>34</v>
      </c>
      <c r="B80" s="68"/>
      <c r="C80" s="40">
        <f>C48+C52+C56+C60+C64+C68+C72+C76</f>
        <v>73095</v>
      </c>
      <c r="D80" s="40">
        <f t="shared" ref="D80:T80" si="8">D48+D52+D56+D60+D64+D68+D72+D76</f>
        <v>50817</v>
      </c>
      <c r="E80" s="40">
        <f t="shared" si="8"/>
        <v>6768</v>
      </c>
      <c r="F80" s="40">
        <f t="shared" si="8"/>
        <v>72222</v>
      </c>
      <c r="G80" s="40">
        <f t="shared" si="8"/>
        <v>43408</v>
      </c>
      <c r="H80" s="40">
        <f t="shared" si="8"/>
        <v>53950</v>
      </c>
      <c r="I80" s="40">
        <f t="shared" si="8"/>
        <v>25503</v>
      </c>
      <c r="J80" s="40">
        <f t="shared" si="8"/>
        <v>5572</v>
      </c>
      <c r="K80" s="40">
        <f t="shared" si="8"/>
        <v>65102</v>
      </c>
      <c r="L80" s="40">
        <f t="shared" si="8"/>
        <v>28254</v>
      </c>
      <c r="M80" s="40">
        <f t="shared" si="8"/>
        <v>79440</v>
      </c>
      <c r="N80" s="40">
        <f t="shared" si="8"/>
        <v>70630</v>
      </c>
      <c r="O80" s="40">
        <f t="shared" si="8"/>
        <v>11727</v>
      </c>
      <c r="P80" s="40">
        <f t="shared" si="8"/>
        <v>102494</v>
      </c>
      <c r="Q80" s="40">
        <f t="shared" si="8"/>
        <v>22715</v>
      </c>
      <c r="R80" s="40">
        <f t="shared" si="8"/>
        <v>25424</v>
      </c>
      <c r="S80" s="40">
        <f t="shared" si="8"/>
        <v>24241</v>
      </c>
      <c r="T80" s="40">
        <f t="shared" si="8"/>
        <v>19251</v>
      </c>
      <c r="U80" s="10">
        <f t="shared" si="7"/>
        <v>780613</v>
      </c>
      <c r="V80" s="40">
        <v>737926</v>
      </c>
      <c r="W80" s="41">
        <f t="shared" si="6"/>
        <v>5.7847263817781185</v>
      </c>
    </row>
    <row r="81" spans="1:23" ht="16.5" thickBot="1" x14ac:dyDescent="0.3">
      <c r="A81" s="56" t="s">
        <v>35</v>
      </c>
      <c r="B81" s="63"/>
      <c r="C81" s="42">
        <f>C49+C53+C57+C61+C65+C69+C73+C77</f>
        <v>11966.450383200001</v>
      </c>
      <c r="D81" s="42">
        <f t="shared" ref="D81:T81" si="9">D49+D53+D57+D61+D65+D69+D73+D77</f>
        <v>9906.7851060000048</v>
      </c>
      <c r="E81" s="42">
        <f t="shared" si="9"/>
        <v>4284.6656533999994</v>
      </c>
      <c r="F81" s="42">
        <f t="shared" si="9"/>
        <v>9283.766072800001</v>
      </c>
      <c r="G81" s="42">
        <f t="shared" si="9"/>
        <v>7062.1721294999979</v>
      </c>
      <c r="H81" s="42">
        <f t="shared" si="9"/>
        <v>10256.57911930001</v>
      </c>
      <c r="I81" s="42">
        <f t="shared" si="9"/>
        <v>5056.2667476999977</v>
      </c>
      <c r="J81" s="42">
        <f t="shared" si="9"/>
        <v>4141.5791676999988</v>
      </c>
      <c r="K81" s="42">
        <f t="shared" si="9"/>
        <v>14983.297169000005</v>
      </c>
      <c r="L81" s="42">
        <f t="shared" si="9"/>
        <v>6818.5315525999995</v>
      </c>
      <c r="M81" s="42">
        <f t="shared" si="9"/>
        <v>13846.610918200002</v>
      </c>
      <c r="N81" s="42">
        <f t="shared" si="9"/>
        <v>12243.924337300003</v>
      </c>
      <c r="O81" s="42">
        <f t="shared" si="9"/>
        <v>7885.1328346000009</v>
      </c>
      <c r="P81" s="42">
        <f t="shared" si="9"/>
        <v>8829.0282453000036</v>
      </c>
      <c r="Q81" s="42">
        <f t="shared" si="9"/>
        <v>703.54673670000011</v>
      </c>
      <c r="R81" s="42">
        <f t="shared" si="9"/>
        <v>699.79390180000019</v>
      </c>
      <c r="S81" s="42">
        <f t="shared" si="9"/>
        <v>582.28606519999983</v>
      </c>
      <c r="T81" s="42">
        <f t="shared" si="9"/>
        <v>695.76558890000013</v>
      </c>
      <c r="U81" s="16">
        <f t="shared" si="7"/>
        <v>129246.18172920005</v>
      </c>
      <c r="V81" s="42">
        <v>115736.22376509997</v>
      </c>
      <c r="W81" s="41">
        <f t="shared" si="6"/>
        <v>11.673059241607964</v>
      </c>
    </row>
    <row r="82" spans="1:23" ht="16.5" thickBot="1" x14ac:dyDescent="0.3">
      <c r="A82" s="64" t="s">
        <v>36</v>
      </c>
      <c r="B82" s="65"/>
      <c r="C82" s="40">
        <f>C50+C54+C58+C62+C66+C70+C74+C78</f>
        <v>3030</v>
      </c>
      <c r="D82" s="40">
        <f t="shared" ref="D82:S82" si="10">D50+D54+D58+D62+D66+D70+D74+D78</f>
        <v>3330</v>
      </c>
      <c r="E82" s="40">
        <f t="shared" si="10"/>
        <v>427</v>
      </c>
      <c r="F82" s="40">
        <f t="shared" si="10"/>
        <v>2801</v>
      </c>
      <c r="G82" s="40">
        <f t="shared" si="10"/>
        <v>1839</v>
      </c>
      <c r="H82" s="40">
        <f t="shared" si="10"/>
        <v>2372</v>
      </c>
      <c r="I82" s="40">
        <f t="shared" si="10"/>
        <v>2685</v>
      </c>
      <c r="J82" s="40">
        <f t="shared" si="10"/>
        <v>477</v>
      </c>
      <c r="K82" s="40">
        <f t="shared" si="10"/>
        <v>3245</v>
      </c>
      <c r="L82" s="40">
        <f t="shared" si="10"/>
        <v>1406</v>
      </c>
      <c r="M82" s="40">
        <f t="shared" si="10"/>
        <v>4765</v>
      </c>
      <c r="N82" s="40">
        <f t="shared" si="10"/>
        <v>3197</v>
      </c>
      <c r="O82" s="40">
        <f t="shared" si="10"/>
        <v>880</v>
      </c>
      <c r="P82" s="40">
        <f t="shared" si="10"/>
        <v>1662</v>
      </c>
      <c r="Q82" s="40">
        <f t="shared" si="10"/>
        <v>183</v>
      </c>
      <c r="R82" s="40">
        <f t="shared" si="10"/>
        <v>128</v>
      </c>
      <c r="S82" s="40">
        <f t="shared" si="10"/>
        <v>32</v>
      </c>
      <c r="T82" s="40">
        <f>T50+T54+T58+T62+T66+T70+T74+T78</f>
        <v>156</v>
      </c>
      <c r="U82" s="10">
        <f t="shared" si="7"/>
        <v>32615</v>
      </c>
      <c r="V82" s="43">
        <v>30948</v>
      </c>
      <c r="W82" s="41">
        <f t="shared" si="6"/>
        <v>5.3864546982034387</v>
      </c>
    </row>
    <row r="83" spans="1:23" ht="16.5" thickBot="1" x14ac:dyDescent="0.3">
      <c r="A83" s="60" t="s">
        <v>37</v>
      </c>
      <c r="B83" s="66"/>
      <c r="C83" s="42">
        <f>C51+C55+C59+C63+C67+C71+C75+C79</f>
        <v>3258.8551059000001</v>
      </c>
      <c r="D83" s="42">
        <f t="shared" ref="D83:S83" si="11">D51+D55+D59+D63+D67+D71+D75+D79</f>
        <v>4812.1323229999998</v>
      </c>
      <c r="E83" s="42">
        <f t="shared" si="11"/>
        <v>1570.1536707999999</v>
      </c>
      <c r="F83" s="42">
        <f t="shared" si="11"/>
        <v>5299.8028326999993</v>
      </c>
      <c r="G83" s="42">
        <f t="shared" si="11"/>
        <v>1811.5638878</v>
      </c>
      <c r="H83" s="42">
        <f t="shared" si="11"/>
        <v>6193.9987863999995</v>
      </c>
      <c r="I83" s="42">
        <f t="shared" si="11"/>
        <v>1077.1953165</v>
      </c>
      <c r="J83" s="42">
        <f t="shared" si="11"/>
        <v>471.78125489999996</v>
      </c>
      <c r="K83" s="42">
        <f t="shared" si="11"/>
        <v>10138.600559</v>
      </c>
      <c r="L83" s="42">
        <f t="shared" si="11"/>
        <v>3301.4882358999998</v>
      </c>
      <c r="M83" s="42">
        <f t="shared" si="11"/>
        <v>6802.2418239999988</v>
      </c>
      <c r="N83" s="42">
        <f t="shared" si="11"/>
        <v>5462.4012462000001</v>
      </c>
      <c r="O83" s="42">
        <f t="shared" si="11"/>
        <v>2360.8571053999999</v>
      </c>
      <c r="P83" s="42">
        <f t="shared" si="11"/>
        <v>3365.9847847999999</v>
      </c>
      <c r="Q83" s="42">
        <f t="shared" si="11"/>
        <v>127.14202189999999</v>
      </c>
      <c r="R83" s="42">
        <f t="shared" si="11"/>
        <v>119.7146284</v>
      </c>
      <c r="S83" s="42">
        <f t="shared" si="11"/>
        <v>42.035022099999999</v>
      </c>
      <c r="T83" s="42">
        <f>T51+T55+T59+T63+T67+T71+T75+T79</f>
        <v>186.83711079999998</v>
      </c>
      <c r="U83" s="16">
        <f t="shared" si="7"/>
        <v>56402.785716499988</v>
      </c>
      <c r="V83" s="44">
        <v>42777.72084330002</v>
      </c>
      <c r="W83" s="41">
        <f t="shared" si="6"/>
        <v>31.850843393714761</v>
      </c>
    </row>
    <row r="85" spans="1:23" x14ac:dyDescent="0.25"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</row>
    <row r="86" spans="1:23" x14ac:dyDescent="0.25"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</row>
    <row r="87" spans="1:23" x14ac:dyDescent="0.25"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</row>
    <row r="88" spans="1:23" x14ac:dyDescent="0.25"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</row>
    <row r="89" spans="1:23" x14ac:dyDescent="0.25">
      <c r="U89" s="32"/>
    </row>
  </sheetData>
  <mergeCells count="27">
    <mergeCell ref="A81:B81"/>
    <mergeCell ref="A82:B82"/>
    <mergeCell ref="A83:B83"/>
    <mergeCell ref="A60:A63"/>
    <mergeCell ref="A64:A67"/>
    <mergeCell ref="A68:A71"/>
    <mergeCell ref="A72:A75"/>
    <mergeCell ref="A76:A79"/>
    <mergeCell ref="A80:B80"/>
    <mergeCell ref="A56:A59"/>
    <mergeCell ref="A26:A29"/>
    <mergeCell ref="A30:A33"/>
    <mergeCell ref="A34:A37"/>
    <mergeCell ref="A38:B38"/>
    <mergeCell ref="A39:B39"/>
    <mergeCell ref="A40:B40"/>
    <mergeCell ref="A41:B41"/>
    <mergeCell ref="A44:W44"/>
    <mergeCell ref="A45:W45"/>
    <mergeCell ref="A48:A51"/>
    <mergeCell ref="A52:A55"/>
    <mergeCell ref="A22:A25"/>
    <mergeCell ref="A6:W6"/>
    <mergeCell ref="A7:W7"/>
    <mergeCell ref="A10:A13"/>
    <mergeCell ref="A14:A17"/>
    <mergeCell ref="A18:A21"/>
  </mergeCells>
  <pageMargins left="0.7" right="0.7" top="0.75" bottom="0.75" header="0.3" footer="0.3"/>
  <pageSetup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Qtr Non-Life &amp; micro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Basant Bohara</cp:lastModifiedBy>
  <cp:lastPrinted>2025-12-29T08:41:31Z</cp:lastPrinted>
  <dcterms:created xsi:type="dcterms:W3CDTF">2015-06-05T18:17:20Z</dcterms:created>
  <dcterms:modified xsi:type="dcterms:W3CDTF">2025-12-29T08:45:54Z</dcterms:modified>
</cp:coreProperties>
</file>