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2nd Qtr\"/>
    </mc:Choice>
  </mc:AlternateContent>
  <xr:revisionPtr revIDLastSave="0" documentId="8_{DC88281A-A647-465F-987E-B1E0A331BDAF}" xr6:coauthVersionLast="47" xr6:coauthVersionMax="47" xr10:uidLastSave="{00000000-0000-0000-0000-000000000000}"/>
  <bookViews>
    <workbookView xWindow="-120" yWindow="-120" windowWidth="29040" windowHeight="15720" xr2:uid="{991F47E0-D0CB-4115-B8C9-F9283596E68E}"/>
  </bookViews>
  <sheets>
    <sheet name="Li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1" l="1"/>
  <c r="R25" i="1"/>
  <c r="R24" i="1"/>
  <c r="Q24" i="1"/>
  <c r="R23" i="1"/>
  <c r="Q23" i="1"/>
  <c r="R22" i="1"/>
  <c r="Q22" i="1"/>
  <c r="P22" i="1"/>
  <c r="P25" i="1" s="1"/>
  <c r="O22" i="1"/>
  <c r="N22" i="1"/>
  <c r="M22" i="1"/>
  <c r="L22" i="1"/>
  <c r="K22" i="1"/>
  <c r="J22" i="1"/>
  <c r="I22" i="1"/>
  <c r="H22" i="1"/>
  <c r="G22" i="1"/>
  <c r="G25" i="1" s="1"/>
  <c r="F22" i="1"/>
  <c r="F25" i="1" s="1"/>
  <c r="E22" i="1"/>
  <c r="E25" i="1" s="1"/>
  <c r="D22" i="1"/>
  <c r="D25" i="1" s="1"/>
  <c r="C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P11" i="1"/>
  <c r="G11" i="1"/>
  <c r="F11" i="1"/>
  <c r="E11" i="1"/>
  <c r="D11" i="1"/>
  <c r="R10" i="1"/>
  <c r="P10" i="1"/>
  <c r="O10" i="1"/>
  <c r="O11" i="1" s="1"/>
  <c r="O25" i="1" s="1"/>
  <c r="N10" i="1"/>
  <c r="N11" i="1" s="1"/>
  <c r="N25" i="1" s="1"/>
  <c r="M10" i="1"/>
  <c r="M11" i="1" s="1"/>
  <c r="M25" i="1" s="1"/>
  <c r="L10" i="1"/>
  <c r="L11" i="1" s="1"/>
  <c r="L25" i="1" s="1"/>
  <c r="K10" i="1"/>
  <c r="K11" i="1" s="1"/>
  <c r="K25" i="1" s="1"/>
  <c r="J10" i="1"/>
  <c r="J11" i="1" s="1"/>
  <c r="J25" i="1" s="1"/>
  <c r="I10" i="1"/>
  <c r="I11" i="1" s="1"/>
  <c r="I25" i="1" s="1"/>
  <c r="H10" i="1"/>
  <c r="H11" i="1" s="1"/>
  <c r="H25" i="1" s="1"/>
  <c r="G10" i="1"/>
  <c r="F10" i="1"/>
  <c r="E10" i="1"/>
  <c r="D10" i="1"/>
  <c r="C10" i="1"/>
  <c r="C11" i="1" s="1"/>
  <c r="R9" i="1"/>
  <c r="Q9" i="1"/>
  <c r="R8" i="1"/>
  <c r="Q8" i="1"/>
  <c r="R7" i="1"/>
  <c r="Q7" i="1"/>
  <c r="Q11" i="1" l="1"/>
  <c r="C25" i="1"/>
  <c r="Q25" i="1" s="1"/>
  <c r="Q10" i="1"/>
</calcChain>
</file>

<file path=xl/sharedStrings.xml><?xml version="1.0" encoding="utf-8"?>
<sst xmlns="http://schemas.openxmlformats.org/spreadsheetml/2006/main" count="49" uniqueCount="49">
  <si>
    <t>जीवन बीमा व्यवसाय गर्ने बीमकहरुको आ.व. २०८२/८३ दोस्रो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</si>
  <si>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</si>
  <si>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</si>
  <si>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राष्ट्रिय जीबन बीमा कम्पनी लि. </t>
  </si>
  <si>
    <t>नेशनल लाइफ इ. कम्पनी लि.</t>
  </si>
  <si>
    <t>नेपाल लाइफ इ. कम्पनी लि.</t>
  </si>
  <si>
    <t>लाइफ इ. कर्पोरेशन (नेपाल) लि.</t>
  </si>
  <si>
    <t xml:space="preserve">मेट लाइफ </t>
  </si>
  <si>
    <t>एशियन लाइफ इ. क. लि.</t>
  </si>
  <si>
    <t>आइएमई लाइफ इ. क. लि.</t>
  </si>
  <si>
    <t>सन नेपाल लाइफ इ. क. लि.</t>
  </si>
  <si>
    <t>रिलायवल नेपाल ला. इ. क. लि.</t>
  </si>
  <si>
    <t>सिटिजन लाइफ इ. क. लि.</t>
  </si>
  <si>
    <t>सुर्यज्योति लाइफ इ. क. लि.</t>
  </si>
  <si>
    <t>सानीमा रिलायन्स लाइफ इ. लि.</t>
  </si>
  <si>
    <t>हिमालयन लाइफ इ.लि.</t>
  </si>
  <si>
    <t>प्रभु महालक्ष्मी लाइफ इ. लि.</t>
  </si>
  <si>
    <t>जम्मा</t>
  </si>
  <si>
    <t xml:space="preserve">नेपाल सरकार, प्रदेश सरकार, स्थानिय सरकार वा नेपाल राष्ट्र बैंकको वचतपत्र वा ऋणपत्र 
बचतपत्र (1)
</t>
  </si>
  <si>
    <t>(न्युनतम 35%)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</si>
  <si>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</si>
  <si>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</si>
  <si>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</si>
  <si>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(न्युनतम ३०%)</t>
  </si>
  <si>
    <t>५ = १+४ को जम्मा</t>
  </si>
  <si>
    <t>नेपाल राष्ट्र बैंकबाट ईजाजतपत्र प्राप्त ख वर्गको बैंक तथा
वित्तीय संस्थाको मुद्दती
निक्षेप (6)</t>
  </si>
  <si>
    <t xml:space="preserve">(बढिमा १5%)
</t>
  </si>
  <si>
    <t xml:space="preserve"> नेपाल राष्ट्र बैंकबाट ईजाजतपत्र प्राप्त ग वर्गको बैंक तथा
वित्तीय संस्थाको मुद्दती
निक्षेप (7)</t>
  </si>
  <si>
    <t>(बढिमा 7%)</t>
  </si>
  <si>
    <t xml:space="preserve"> घर जग्गामा गरिएको लगानी (8)
</t>
  </si>
  <si>
    <t>(बढिमा १०%)</t>
  </si>
  <si>
    <t>सुचीकृत पिब्लिक
लि.कम्पनीको साधार शेयर (9)</t>
  </si>
  <si>
    <t xml:space="preserve"> नेपाल राष्ट्र बैंकबाट ईजाजतपत्र प्राप्त क, ख र ग वर्गको बैंक 
तथा वित्तीय संस्थाको 
अग्राधिकार शेयर, बण्ड, डिबेन्चर र ऋणपत्र (10)
</t>
  </si>
  <si>
    <t xml:space="preserve">(बढिमा ३०%)
</t>
  </si>
  <si>
    <t xml:space="preserve">सूचीकृत पब्लिक लिमिटेड कम्पीको बन्ड, डिबेन्चर र ऋणपत्र (11)
</t>
  </si>
  <si>
    <t xml:space="preserve">(बढिमा २०%)
</t>
  </si>
  <si>
    <t>कृषि उत्पादन तथा वितरण, शीत भण्डार गृह, पर्यटन उद्योग, जलबिद्युत, सौर्य ऊर्जा, लगायत वीकरणीय उर्जा परियोजना, केवलकार, सडक, बिद्युत प्रसारण लाईन, शिक्षा र स्वास्थ्य क्षेत्र (१2)</t>
  </si>
  <si>
    <t>(बढिमा 1०%)</t>
  </si>
  <si>
    <t xml:space="preserve">नागरिक लगानी
कोष र म्युचअल फण्ड (१3)
</t>
  </si>
  <si>
    <t xml:space="preserve">(बढिमा ५%)
</t>
  </si>
  <si>
    <t xml:space="preserve">
इन्भेष्टमेन्ट कम्पनीको शेयर (14)</t>
  </si>
  <si>
    <t>(बढिमा ५%)</t>
  </si>
  <si>
    <t>अन्य संस्थापक शेयर (15)</t>
  </si>
  <si>
    <t>(९)+ (१५)‍‍‍‍‍</t>
  </si>
  <si>
    <t xml:space="preserve">(बढिमा १५%)
</t>
  </si>
  <si>
    <t>सुचीकृत नभएको
अन्य पब्लिक
लि.कम्पनीको शेयर (16)</t>
  </si>
  <si>
    <t>अन्य लगानी (१7)</t>
  </si>
  <si>
    <t>कुल लगानी रकम (१8 =
५+६+७+८+९+१०+११+१२
+१३+१४+१५+१६+१७)</t>
  </si>
  <si>
    <t>कुल लगानी मध्ये सहायक कम्पनीमा भएको लगानी रकम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</si>
</sst>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9"/>
      <color theme="1"/>
      <name val="Kalimati"/>
      <charset val="1"/>
    </font>
    <font>
      <b/>
      <sz val="11"/>
      <color rgb="FF002060"/>
      <name val="Fontasy Himali"/>
      <family val="5"/>
    </font>
    <font>
      <sz val="11"/>
      <color rgb="FF3D4246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CD0D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43" fontId="4" fillId="0" borderId="2" xfId="1" applyFont="1" applyFill="1" applyBorder="1" applyAlignment="1">
      <alignment vertical="center" wrapText="1"/>
    </xf>
    <xf numFmtId="43" fontId="4" fillId="2" borderId="2" xfId="1" applyFont="1" applyFill="1" applyBorder="1" applyAlignment="1">
      <alignment vertical="center" wrapText="1"/>
    </xf>
    <xf numFmtId="2" fontId="6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top" wrapText="1"/>
    </xf>
    <xf numFmtId="43" fontId="4" fillId="0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43" fontId="0" fillId="0" borderId="0" xfId="0" applyNumberFormat="1"/>
    <xf numFmtId="0" fontId="4" fillId="2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right" vertical="center" indent="1"/>
    </xf>
    <xf numFmtId="43" fontId="7" fillId="4" borderId="3" xfId="0" applyNumberFormat="1" applyFont="1" applyFill="1" applyBorder="1" applyAlignment="1">
      <alignment horizontal="right" vertical="center" indent="1"/>
    </xf>
    <xf numFmtId="2" fontId="7" fillId="4" borderId="3" xfId="0" applyNumberFormat="1" applyFont="1" applyFill="1" applyBorder="1" applyAlignment="1">
      <alignment horizontal="righ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1942292</xdr:colOff>
      <xdr:row>0</xdr:row>
      <xdr:rowOff>0</xdr:rowOff>
    </xdr:from>
    <xdr:to>
      <xdr:col>9</xdr:col>
      <xdr:colOff>768025</xdr:colOff>
      <xdr:row>3</xdr:row>
      <xdr:rowOff>63591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CE0555-D057-470E-8FE6-3D09D3BD1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3417" y="0"/>
          <a:ext cx="2730983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8F54-6810-4B73-84D9-88045C5A04DE}">
  <sheetPr>
    <pageSetUpPr fitToPage="1"/>
  </sheetPr>
  <dimension ref="A4:AE29"/>
  <sheetViews>
    <sheetView tabSelected="1" view="pageBreakPreview" zoomScale="70" zoomScaleNormal="100" zoomScaleSheetLayoutView="70" workbookViewId="0">
      <pane xSplit="2" ySplit="6" topLeftCell="M7" activePane="bottomRight" state="frozen"/>
      <selection pane="topRight" activeCell="C1" sqref="C1"/>
      <selection pane="bottomLeft" activeCell="A7" sqref="A7"/>
      <selection pane="bottomRight" activeCell="O21" sqref="O21"/>
    </sheetView>
  </sheetViews>
  <sheetFormatPr defaultRowHeight="15" x14ac:dyDescent="0.25"/>
  <cols>
    <col min="1" max="1" width="36.28515625" customWidth="1"/>
    <col min="2" max="2" width="8.42578125" bestFit="1" customWidth="1"/>
    <col min="3" max="4" width="28.5703125" bestFit="1" customWidth="1"/>
    <col min="5" max="6" width="30.140625" bestFit="1" customWidth="1"/>
    <col min="7" max="8" width="30" bestFit="1" customWidth="1"/>
    <col min="9" max="9" width="28.5703125" bestFit="1" customWidth="1"/>
    <col min="10" max="11" width="30" bestFit="1" customWidth="1"/>
    <col min="12" max="16" width="28.5703125" bestFit="1" customWidth="1"/>
    <col min="17" max="17" width="30.140625" bestFit="1" customWidth="1"/>
    <col min="18" max="18" width="0" hidden="1" customWidth="1"/>
    <col min="20" max="20" width="20.5703125" bestFit="1" customWidth="1"/>
  </cols>
  <sheetData>
    <row r="4" spans="1:18" ht="36" x14ac:dyDescent="0.9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8" ht="16.5" customHeight="1" x14ac:dyDescent="0.25">
      <c r="O5" s="2" t="s">
        <v>1</v>
      </c>
      <c r="P5" s="2"/>
    </row>
    <row r="6" spans="1:18" s="5" customFormat="1" ht="39.75" customHeight="1" x14ac:dyDescent="0.25">
      <c r="A6" s="3" t="s">
        <v>2</v>
      </c>
      <c r="B6" s="3"/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  <c r="K6" s="4" t="s">
        <v>11</v>
      </c>
      <c r="L6" s="4" t="s">
        <v>12</v>
      </c>
      <c r="M6" s="4" t="s">
        <v>13</v>
      </c>
      <c r="N6" s="4" t="s">
        <v>14</v>
      </c>
      <c r="O6" s="4" t="s">
        <v>15</v>
      </c>
      <c r="P6" s="4" t="s">
        <v>16</v>
      </c>
      <c r="Q6" s="4" t="s">
        <v>17</v>
      </c>
    </row>
    <row r="7" spans="1:18" ht="57" customHeight="1" x14ac:dyDescent="0.25">
      <c r="A7" s="6" t="s">
        <v>18</v>
      </c>
      <c r="B7" s="7" t="s">
        <v>19</v>
      </c>
      <c r="C7" s="8">
        <v>115511.43338</v>
      </c>
      <c r="D7" s="8">
        <v>0</v>
      </c>
      <c r="E7" s="8">
        <v>164845.04999999999</v>
      </c>
      <c r="F7" s="8">
        <v>46718.141799999998</v>
      </c>
      <c r="G7" s="8">
        <v>28850.76325</v>
      </c>
      <c r="H7" s="8">
        <v>6250</v>
      </c>
      <c r="I7" s="8">
        <v>0</v>
      </c>
      <c r="J7" s="8">
        <v>780.25</v>
      </c>
      <c r="K7" s="8">
        <v>1711.0228619999998</v>
      </c>
      <c r="L7" s="8">
        <v>0</v>
      </c>
      <c r="M7" s="8">
        <v>0</v>
      </c>
      <c r="N7" s="8">
        <v>0</v>
      </c>
      <c r="O7" s="8">
        <v>0</v>
      </c>
      <c r="P7" s="8">
        <v>4970.4269999999997</v>
      </c>
      <c r="Q7" s="9">
        <f>SUM(C7:P7)</f>
        <v>369637.088292</v>
      </c>
      <c r="R7" s="10" t="e">
        <f>#REF!/#REF!*100</f>
        <v>#REF!</v>
      </c>
    </row>
    <row r="8" spans="1:18" ht="19.5" x14ac:dyDescent="0.25">
      <c r="A8" s="6" t="s">
        <v>20</v>
      </c>
      <c r="B8" s="7"/>
      <c r="C8" s="8">
        <v>347887.41282000003</v>
      </c>
      <c r="D8" s="8">
        <v>526542</v>
      </c>
      <c r="E8" s="8">
        <v>1638606</v>
      </c>
      <c r="F8" s="8">
        <v>929648.82895999996</v>
      </c>
      <c r="G8" s="8">
        <v>310918.4979201</v>
      </c>
      <c r="H8" s="8">
        <v>300305</v>
      </c>
      <c r="I8" s="8">
        <v>97730</v>
      </c>
      <c r="J8" s="8">
        <v>96215</v>
      </c>
      <c r="K8" s="8">
        <v>107831</v>
      </c>
      <c r="L8" s="8">
        <v>152100</v>
      </c>
      <c r="M8" s="8">
        <v>257495</v>
      </c>
      <c r="N8" s="8">
        <v>144200.5</v>
      </c>
      <c r="O8" s="8">
        <v>466040</v>
      </c>
      <c r="P8" s="8">
        <v>104442.408194</v>
      </c>
      <c r="Q8" s="9">
        <f t="shared" ref="Q8:Q24" si="0">SUM(C8:P8)</f>
        <v>5479961.6478941003</v>
      </c>
      <c r="R8" s="10" t="e">
        <f>#REF!/#REF!*100</f>
        <v>#REF!</v>
      </c>
    </row>
    <row r="9" spans="1:18" ht="19.5" x14ac:dyDescent="0.25">
      <c r="A9" s="6" t="s">
        <v>21</v>
      </c>
      <c r="B9" s="7"/>
      <c r="C9" s="8">
        <v>0</v>
      </c>
      <c r="D9" s="8">
        <v>12500</v>
      </c>
      <c r="E9" s="8">
        <v>25000</v>
      </c>
      <c r="F9" s="8">
        <v>12500</v>
      </c>
      <c r="G9" s="8">
        <v>0</v>
      </c>
      <c r="H9" s="8">
        <v>0</v>
      </c>
      <c r="I9" s="8">
        <v>0</v>
      </c>
      <c r="J9" s="8">
        <v>0</v>
      </c>
      <c r="K9" s="8">
        <v>9200</v>
      </c>
      <c r="L9" s="8">
        <v>1000</v>
      </c>
      <c r="M9" s="8">
        <v>11500</v>
      </c>
      <c r="N9" s="8">
        <v>0</v>
      </c>
      <c r="O9" s="8">
        <v>0</v>
      </c>
      <c r="P9" s="8">
        <v>0</v>
      </c>
      <c r="Q9" s="9">
        <f t="shared" si="0"/>
        <v>71700</v>
      </c>
      <c r="R9" s="10" t="e">
        <f>#REF!/#REF!*100</f>
        <v>#REF!</v>
      </c>
    </row>
    <row r="10" spans="1:18" ht="39" x14ac:dyDescent="0.25">
      <c r="A10" s="6" t="s">
        <v>22</v>
      </c>
      <c r="B10" s="11" t="s">
        <v>23</v>
      </c>
      <c r="C10" s="8">
        <f t="shared" ref="C10:P10" si="1">C8+C9</f>
        <v>347887.41282000003</v>
      </c>
      <c r="D10" s="8">
        <f t="shared" si="1"/>
        <v>539042</v>
      </c>
      <c r="E10" s="8">
        <f t="shared" si="1"/>
        <v>1663606</v>
      </c>
      <c r="F10" s="8">
        <f t="shared" si="1"/>
        <v>942148.82895999996</v>
      </c>
      <c r="G10" s="8">
        <f t="shared" si="1"/>
        <v>310918.4979201</v>
      </c>
      <c r="H10" s="8">
        <f t="shared" si="1"/>
        <v>300305</v>
      </c>
      <c r="I10" s="8">
        <f t="shared" si="1"/>
        <v>97730</v>
      </c>
      <c r="J10" s="8">
        <f t="shared" si="1"/>
        <v>96215</v>
      </c>
      <c r="K10" s="8">
        <f t="shared" si="1"/>
        <v>117031</v>
      </c>
      <c r="L10" s="8">
        <f t="shared" si="1"/>
        <v>153100</v>
      </c>
      <c r="M10" s="8">
        <f t="shared" si="1"/>
        <v>268995</v>
      </c>
      <c r="N10" s="8">
        <f t="shared" si="1"/>
        <v>144200.5</v>
      </c>
      <c r="O10" s="8">
        <f t="shared" si="1"/>
        <v>466040</v>
      </c>
      <c r="P10" s="8">
        <f t="shared" si="1"/>
        <v>104442.408194</v>
      </c>
      <c r="Q10" s="9">
        <f t="shared" si="0"/>
        <v>5551661.6478941003</v>
      </c>
      <c r="R10" s="10" t="e">
        <f>#REF!/#REF!*100</f>
        <v>#REF!</v>
      </c>
    </row>
    <row r="11" spans="1:18" ht="19.5" x14ac:dyDescent="0.25">
      <c r="A11" s="12" t="s">
        <v>24</v>
      </c>
      <c r="B11" s="12"/>
      <c r="C11" s="8">
        <f t="shared" ref="C11:P11" si="2">C7+C10</f>
        <v>463398.84620000003</v>
      </c>
      <c r="D11" s="8">
        <f t="shared" si="2"/>
        <v>539042</v>
      </c>
      <c r="E11" s="8">
        <f t="shared" si="2"/>
        <v>1828451.05</v>
      </c>
      <c r="F11" s="8">
        <f t="shared" si="2"/>
        <v>988866.97075999994</v>
      </c>
      <c r="G11" s="8">
        <f t="shared" si="2"/>
        <v>339769.26117010001</v>
      </c>
      <c r="H11" s="8">
        <f t="shared" si="2"/>
        <v>306555</v>
      </c>
      <c r="I11" s="8">
        <f t="shared" si="2"/>
        <v>97730</v>
      </c>
      <c r="J11" s="8">
        <f t="shared" si="2"/>
        <v>96995.25</v>
      </c>
      <c r="K11" s="8">
        <f t="shared" si="2"/>
        <v>118742.022862</v>
      </c>
      <c r="L11" s="8">
        <f t="shared" si="2"/>
        <v>153100</v>
      </c>
      <c r="M11" s="8">
        <f t="shared" si="2"/>
        <v>268995</v>
      </c>
      <c r="N11" s="8">
        <f t="shared" si="2"/>
        <v>144200.5</v>
      </c>
      <c r="O11" s="8">
        <f t="shared" si="2"/>
        <v>466040</v>
      </c>
      <c r="P11" s="8">
        <f t="shared" si="2"/>
        <v>109412.835194</v>
      </c>
      <c r="Q11" s="9">
        <f t="shared" si="0"/>
        <v>5921298.7361861011</v>
      </c>
      <c r="R11" s="10" t="e">
        <f>#REF!/#REF!*100</f>
        <v>#REF!</v>
      </c>
    </row>
    <row r="12" spans="1:18" ht="78" x14ac:dyDescent="0.25">
      <c r="A12" s="6" t="s">
        <v>25</v>
      </c>
      <c r="B12" s="7" t="s">
        <v>26</v>
      </c>
      <c r="C12" s="13">
        <v>16400</v>
      </c>
      <c r="D12" s="13">
        <v>23105</v>
      </c>
      <c r="E12" s="13">
        <v>146550</v>
      </c>
      <c r="F12" s="13">
        <v>48003</v>
      </c>
      <c r="G12" s="13">
        <v>1000</v>
      </c>
      <c r="H12" s="13">
        <v>14260</v>
      </c>
      <c r="I12" s="13">
        <v>16565</v>
      </c>
      <c r="J12" s="13">
        <v>8365</v>
      </c>
      <c r="K12" s="13">
        <v>22490</v>
      </c>
      <c r="L12" s="13">
        <v>21330</v>
      </c>
      <c r="M12" s="13">
        <v>46400</v>
      </c>
      <c r="N12" s="13">
        <v>19745</v>
      </c>
      <c r="O12" s="13">
        <v>61150</v>
      </c>
      <c r="P12" s="13">
        <v>15535</v>
      </c>
      <c r="Q12" s="9">
        <f t="shared" si="0"/>
        <v>460898</v>
      </c>
      <c r="R12" s="10" t="e">
        <f>#REF!/#REF!*100</f>
        <v>#REF!</v>
      </c>
    </row>
    <row r="13" spans="1:18" ht="78" x14ac:dyDescent="0.25">
      <c r="A13" s="6" t="s">
        <v>27</v>
      </c>
      <c r="B13" s="7" t="s">
        <v>28</v>
      </c>
      <c r="C13" s="13">
        <v>4000</v>
      </c>
      <c r="D13" s="13">
        <v>1300</v>
      </c>
      <c r="E13" s="13">
        <v>0</v>
      </c>
      <c r="F13" s="13">
        <v>6500</v>
      </c>
      <c r="G13" s="13">
        <v>0</v>
      </c>
      <c r="H13" s="13">
        <v>1950</v>
      </c>
      <c r="I13" s="13">
        <v>3950</v>
      </c>
      <c r="J13" s="13">
        <v>2000</v>
      </c>
      <c r="K13" s="13">
        <v>7815</v>
      </c>
      <c r="L13" s="13">
        <v>0</v>
      </c>
      <c r="M13" s="13">
        <v>10050</v>
      </c>
      <c r="N13" s="13">
        <v>6435</v>
      </c>
      <c r="O13" s="13">
        <v>19270</v>
      </c>
      <c r="P13" s="13">
        <v>1200</v>
      </c>
      <c r="Q13" s="9">
        <f t="shared" si="0"/>
        <v>64470</v>
      </c>
      <c r="R13" s="10" t="e">
        <f>#REF!/#REF!*100</f>
        <v>#REF!</v>
      </c>
    </row>
    <row r="14" spans="1:18" ht="39" x14ac:dyDescent="0.25">
      <c r="A14" s="6" t="s">
        <v>29</v>
      </c>
      <c r="B14" s="7" t="s">
        <v>30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7581.6</v>
      </c>
      <c r="P14" s="13">
        <v>0</v>
      </c>
      <c r="Q14" s="9">
        <f t="shared" si="0"/>
        <v>7581.6</v>
      </c>
      <c r="R14" s="10" t="e">
        <f>#REF!/#REF!*100</f>
        <v>#REF!</v>
      </c>
    </row>
    <row r="15" spans="1:18" ht="39" x14ac:dyDescent="0.25">
      <c r="A15" s="6" t="s">
        <v>31</v>
      </c>
      <c r="B15" s="7"/>
      <c r="C15" s="13">
        <v>5815.4839400000001</v>
      </c>
      <c r="D15" s="13">
        <v>17615.172704200002</v>
      </c>
      <c r="E15" s="13">
        <v>65691.449989999994</v>
      </c>
      <c r="F15" s="13">
        <v>31162.931980000001</v>
      </c>
      <c r="G15" s="13">
        <v>0</v>
      </c>
      <c r="H15" s="13">
        <v>12039.004989999999</v>
      </c>
      <c r="I15" s="13">
        <v>25626.602934299997</v>
      </c>
      <c r="J15" s="13">
        <v>16353.9417171</v>
      </c>
      <c r="K15" s="13">
        <v>23881.241954200003</v>
      </c>
      <c r="L15" s="13">
        <v>16087.82985</v>
      </c>
      <c r="M15" s="13">
        <v>46414.021189999999</v>
      </c>
      <c r="N15" s="13">
        <v>18446.894</v>
      </c>
      <c r="O15" s="13">
        <v>124754.5539</v>
      </c>
      <c r="P15" s="13">
        <v>20142.616866300003</v>
      </c>
      <c r="Q15" s="9">
        <f t="shared" si="0"/>
        <v>424031.74601609999</v>
      </c>
      <c r="R15" s="10" t="e">
        <f>#REF!/#REF!*100</f>
        <v>#REF!</v>
      </c>
    </row>
    <row r="16" spans="1:18" ht="117" x14ac:dyDescent="0.25">
      <c r="A16" s="6" t="s">
        <v>32</v>
      </c>
      <c r="B16" s="7" t="s">
        <v>33</v>
      </c>
      <c r="C16" s="13">
        <v>51354.19</v>
      </c>
      <c r="D16" s="13">
        <v>17123.288</v>
      </c>
      <c r="E16" s="13">
        <v>88806.605389999997</v>
      </c>
      <c r="F16" s="13">
        <v>130540.39449000001</v>
      </c>
      <c r="G16" s="13">
        <v>2626.79</v>
      </c>
      <c r="H16" s="13">
        <v>83409.42</v>
      </c>
      <c r="I16" s="13">
        <v>42823.081359800002</v>
      </c>
      <c r="J16" s="13">
        <v>10971.5</v>
      </c>
      <c r="K16" s="13">
        <v>23253.472330000001</v>
      </c>
      <c r="L16" s="13">
        <v>58305.262739999998</v>
      </c>
      <c r="M16" s="13">
        <v>73657.773812700005</v>
      </c>
      <c r="N16" s="13">
        <v>44778.99</v>
      </c>
      <c r="O16" s="13">
        <v>114493.29162</v>
      </c>
      <c r="P16" s="13">
        <v>1369.8630000000001</v>
      </c>
      <c r="Q16" s="9">
        <f t="shared" si="0"/>
        <v>743513.92274250009</v>
      </c>
      <c r="R16" s="10" t="e">
        <f>#REF!/#REF!*100</f>
        <v>#REF!</v>
      </c>
    </row>
    <row r="17" spans="1:31" ht="58.5" x14ac:dyDescent="0.25">
      <c r="A17" s="6" t="s">
        <v>34</v>
      </c>
      <c r="B17" s="11" t="s">
        <v>35</v>
      </c>
      <c r="C17" s="13">
        <v>0</v>
      </c>
      <c r="D17" s="13">
        <v>98414.58</v>
      </c>
      <c r="E17" s="13">
        <v>5770.9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18143.52</v>
      </c>
      <c r="Q17" s="9">
        <f t="shared" si="0"/>
        <v>122329</v>
      </c>
      <c r="R17" s="10" t="e">
        <f>#REF!/#REF!*100</f>
        <v>#REF!</v>
      </c>
    </row>
    <row r="18" spans="1:31" ht="117" x14ac:dyDescent="0.25">
      <c r="A18" s="6" t="s">
        <v>36</v>
      </c>
      <c r="B18" s="7" t="s">
        <v>37</v>
      </c>
      <c r="C18" s="13">
        <v>46227.452660000003</v>
      </c>
      <c r="D18" s="13">
        <v>700</v>
      </c>
      <c r="E18" s="13">
        <v>18372.896000000001</v>
      </c>
      <c r="F18" s="13">
        <v>0</v>
      </c>
      <c r="G18" s="13">
        <v>0</v>
      </c>
      <c r="H18" s="13">
        <v>35937.158759999998</v>
      </c>
      <c r="I18" s="13">
        <v>1300</v>
      </c>
      <c r="J18" s="13">
        <v>2982.8</v>
      </c>
      <c r="K18" s="13">
        <v>0</v>
      </c>
      <c r="L18" s="13">
        <v>3020</v>
      </c>
      <c r="M18" s="13">
        <v>1220.5999999999999</v>
      </c>
      <c r="N18" s="13">
        <v>4999.9989999999998</v>
      </c>
      <c r="O18" s="13">
        <v>0</v>
      </c>
      <c r="P18" s="13">
        <v>2850</v>
      </c>
      <c r="Q18" s="9">
        <f t="shared" si="0"/>
        <v>117610.90642000001</v>
      </c>
      <c r="R18" s="10" t="e">
        <f>#REF!/#REF!*100</f>
        <v>#REF!</v>
      </c>
    </row>
    <row r="19" spans="1:31" ht="58.5" x14ac:dyDescent="0.25">
      <c r="A19" s="6" t="s">
        <v>38</v>
      </c>
      <c r="B19" s="7" t="s">
        <v>39</v>
      </c>
      <c r="C19" s="13">
        <v>7314.6365999999998</v>
      </c>
      <c r="D19" s="13">
        <v>9050.6546039999994</v>
      </c>
      <c r="E19" s="13">
        <v>8890.2397000000001</v>
      </c>
      <c r="F19" s="13">
        <v>3016.5379400000002</v>
      </c>
      <c r="G19" s="13">
        <v>0</v>
      </c>
      <c r="H19" s="13">
        <v>3432</v>
      </c>
      <c r="I19" s="13">
        <v>5741.7924390999997</v>
      </c>
      <c r="J19" s="13">
        <v>3816.84</v>
      </c>
      <c r="K19" s="13">
        <v>3115.8295418000002</v>
      </c>
      <c r="L19" s="13">
        <v>6407.9906839999994</v>
      </c>
      <c r="M19" s="13">
        <v>4045.7246957999996</v>
      </c>
      <c r="N19" s="13">
        <v>2136.2090199999998</v>
      </c>
      <c r="O19" s="13">
        <v>25874.63854</v>
      </c>
      <c r="P19" s="13">
        <v>3587.0326723000003</v>
      </c>
      <c r="Q19" s="9">
        <f t="shared" si="0"/>
        <v>86430.126436999999</v>
      </c>
      <c r="R19" s="10" t="e">
        <f>#REF!/#REF!*100</f>
        <v>#REF!</v>
      </c>
    </row>
    <row r="20" spans="1:31" ht="39" x14ac:dyDescent="0.25">
      <c r="A20" s="14" t="s">
        <v>40</v>
      </c>
      <c r="B20" s="7" t="s">
        <v>41</v>
      </c>
      <c r="C20" s="13">
        <v>0</v>
      </c>
      <c r="D20" s="13">
        <v>0</v>
      </c>
      <c r="E20" s="13">
        <v>18000</v>
      </c>
      <c r="F20" s="13">
        <v>0</v>
      </c>
      <c r="G20" s="13">
        <v>0</v>
      </c>
      <c r="H20" s="13">
        <v>0</v>
      </c>
      <c r="I20" s="13">
        <v>0</v>
      </c>
      <c r="J20" s="13">
        <v>1000</v>
      </c>
      <c r="K20" s="13">
        <v>4565</v>
      </c>
      <c r="L20" s="13">
        <v>1000</v>
      </c>
      <c r="M20" s="13">
        <v>1000</v>
      </c>
      <c r="N20" s="13">
        <v>0</v>
      </c>
      <c r="O20" s="13">
        <v>4645.3450000000003</v>
      </c>
      <c r="P20" s="13">
        <v>1000</v>
      </c>
      <c r="Q20" s="9">
        <f t="shared" si="0"/>
        <v>31210.345000000001</v>
      </c>
      <c r="R20" s="10" t="e">
        <f>#REF!/#REF!*100</f>
        <v>#REF!</v>
      </c>
    </row>
    <row r="21" spans="1:31" ht="19.5" x14ac:dyDescent="0.25">
      <c r="A21" s="15" t="s">
        <v>42</v>
      </c>
      <c r="B21" s="15"/>
      <c r="C21" s="13">
        <v>24636.764039999998</v>
      </c>
      <c r="D21" s="13">
        <v>54476.286491300001</v>
      </c>
      <c r="E21" s="13">
        <v>30347.17182</v>
      </c>
      <c r="F21" s="13">
        <v>14045.10087</v>
      </c>
      <c r="G21" s="13">
        <v>0</v>
      </c>
      <c r="H21" s="13">
        <v>39460.061119999998</v>
      </c>
      <c r="I21" s="13">
        <v>1581.7992093</v>
      </c>
      <c r="J21" s="13">
        <v>8606.6414255</v>
      </c>
      <c r="K21" s="13">
        <v>4851.5495946999999</v>
      </c>
      <c r="L21" s="13">
        <v>0</v>
      </c>
      <c r="M21" s="13">
        <v>5907.6624916000001</v>
      </c>
      <c r="N21" s="13">
        <v>0</v>
      </c>
      <c r="O21" s="13">
        <v>6000</v>
      </c>
      <c r="P21" s="13">
        <v>4060.1551111000003</v>
      </c>
      <c r="Q21" s="9">
        <f t="shared" si="0"/>
        <v>193973.19217349999</v>
      </c>
      <c r="R21" s="10" t="e">
        <f>#REF!/#REF!*100</f>
        <v>#REF!</v>
      </c>
    </row>
    <row r="22" spans="1:31" ht="58.5" x14ac:dyDescent="0.25">
      <c r="A22" s="11" t="s">
        <v>43</v>
      </c>
      <c r="B22" s="11" t="s">
        <v>44</v>
      </c>
      <c r="C22" s="13">
        <f>C15+C21</f>
        <v>30452.24798</v>
      </c>
      <c r="D22" s="13">
        <f t="shared" ref="D22:R22" si="3">D15+D21</f>
        <v>72091.459195500007</v>
      </c>
      <c r="E22" s="13">
        <f t="shared" si="3"/>
        <v>96038.621809999997</v>
      </c>
      <c r="F22" s="13">
        <f t="shared" si="3"/>
        <v>45208.032850000003</v>
      </c>
      <c r="G22" s="13">
        <f t="shared" si="3"/>
        <v>0</v>
      </c>
      <c r="H22" s="13">
        <f t="shared" si="3"/>
        <v>51499.06611</v>
      </c>
      <c r="I22" s="13">
        <f t="shared" si="3"/>
        <v>27208.402143599997</v>
      </c>
      <c r="J22" s="13">
        <f t="shared" si="3"/>
        <v>24960.5831426</v>
      </c>
      <c r="K22" s="13">
        <f t="shared" si="3"/>
        <v>28732.791548900001</v>
      </c>
      <c r="L22" s="13">
        <f t="shared" si="3"/>
        <v>16087.82985</v>
      </c>
      <c r="M22" s="13">
        <f t="shared" si="3"/>
        <v>52321.6836816</v>
      </c>
      <c r="N22" s="13">
        <f t="shared" si="3"/>
        <v>18446.894</v>
      </c>
      <c r="O22" s="13">
        <f t="shared" si="3"/>
        <v>130754.5539</v>
      </c>
      <c r="P22" s="13">
        <f t="shared" si="3"/>
        <v>24202.771977400003</v>
      </c>
      <c r="Q22" s="9">
        <f t="shared" si="3"/>
        <v>618004.93818960001</v>
      </c>
      <c r="R22" s="13" t="e">
        <f t="shared" si="3"/>
        <v>#REF!</v>
      </c>
    </row>
    <row r="23" spans="1:31" ht="58.5" x14ac:dyDescent="0.25">
      <c r="A23" s="14" t="s">
        <v>45</v>
      </c>
      <c r="B23" s="14"/>
      <c r="C23" s="13">
        <v>707.8</v>
      </c>
      <c r="D23" s="13">
        <v>0</v>
      </c>
      <c r="E23" s="13">
        <v>2342.8000000000002</v>
      </c>
      <c r="F23" s="13">
        <v>72.8</v>
      </c>
      <c r="G23" s="13">
        <v>0</v>
      </c>
      <c r="H23" s="13">
        <v>0</v>
      </c>
      <c r="I23" s="13">
        <v>47.8</v>
      </c>
      <c r="J23" s="13">
        <v>10984.5</v>
      </c>
      <c r="K23" s="13">
        <v>5601.88</v>
      </c>
      <c r="L23" s="13">
        <v>105.3</v>
      </c>
      <c r="M23" s="13">
        <v>0</v>
      </c>
      <c r="N23" s="13">
        <v>98.1</v>
      </c>
      <c r="O23" s="13">
        <v>0</v>
      </c>
      <c r="P23" s="13">
        <v>2345.6</v>
      </c>
      <c r="Q23" s="9">
        <f t="shared" si="0"/>
        <v>22306.579999999998</v>
      </c>
      <c r="R23" s="10" t="e">
        <f>#REF!/#REF!*100</f>
        <v>#REF!</v>
      </c>
    </row>
    <row r="24" spans="1:31" ht="19.5" x14ac:dyDescent="0.25">
      <c r="A24" s="16" t="s">
        <v>46</v>
      </c>
      <c r="B24" s="16"/>
      <c r="C24" s="13">
        <v>29536.352449999998</v>
      </c>
      <c r="D24" s="13">
        <v>4000</v>
      </c>
      <c r="E24" s="13">
        <v>18245.094757700001</v>
      </c>
      <c r="F24" s="13">
        <v>0</v>
      </c>
      <c r="G24" s="13">
        <v>47.8</v>
      </c>
      <c r="H24" s="13">
        <v>3812.8</v>
      </c>
      <c r="I24" s="13">
        <v>2500</v>
      </c>
      <c r="J24" s="13">
        <v>1900</v>
      </c>
      <c r="K24" s="13">
        <v>7700.865785</v>
      </c>
      <c r="L24" s="13">
        <v>1950</v>
      </c>
      <c r="M24" s="13">
        <v>2000</v>
      </c>
      <c r="N24" s="13">
        <v>2000</v>
      </c>
      <c r="O24" s="13">
        <v>12000</v>
      </c>
      <c r="P24" s="13">
        <v>13715.8014824</v>
      </c>
      <c r="Q24" s="9">
        <f t="shared" si="0"/>
        <v>99408.714475100001</v>
      </c>
      <c r="R24" s="10" t="e">
        <f>#REF!/#REF!*100</f>
        <v>#REF!</v>
      </c>
    </row>
    <row r="25" spans="1:31" ht="36.75" customHeight="1" thickBot="1" x14ac:dyDescent="0.3">
      <c r="A25" s="12" t="s">
        <v>47</v>
      </c>
      <c r="B25" s="12"/>
      <c r="C25" s="9">
        <f>SUM(C11:C24)-C22</f>
        <v>649391.52589000005</v>
      </c>
      <c r="D25" s="9">
        <f>SUM(D11:D24)-D22</f>
        <v>764826.98179949995</v>
      </c>
      <c r="E25" s="9">
        <f t="shared" ref="E25:O25" si="4">SUM(E11:E24)-E22</f>
        <v>2231468.2076576995</v>
      </c>
      <c r="F25" s="9">
        <f t="shared" si="4"/>
        <v>1222207.7360400001</v>
      </c>
      <c r="G25" s="9">
        <f t="shared" si="4"/>
        <v>343443.85117009998</v>
      </c>
      <c r="H25" s="9">
        <f t="shared" si="4"/>
        <v>500855.44487000001</v>
      </c>
      <c r="I25" s="9">
        <f t="shared" si="4"/>
        <v>197866.0759425</v>
      </c>
      <c r="J25" s="9">
        <f t="shared" si="4"/>
        <v>163976.47314259998</v>
      </c>
      <c r="K25" s="9">
        <f t="shared" si="4"/>
        <v>222016.86206769996</v>
      </c>
      <c r="L25" s="9">
        <f t="shared" si="4"/>
        <v>261306.38327399999</v>
      </c>
      <c r="M25" s="9">
        <f t="shared" si="4"/>
        <v>459690.78219009994</v>
      </c>
      <c r="N25" s="9">
        <f t="shared" si="4"/>
        <v>242840.69202000002</v>
      </c>
      <c r="O25" s="9">
        <f t="shared" si="4"/>
        <v>841809.42905999999</v>
      </c>
      <c r="P25" s="9">
        <f>SUM(P11:P24)-P22</f>
        <v>193362.42432610004</v>
      </c>
      <c r="Q25" s="9">
        <f>SUM(C25:P25)</f>
        <v>8295062.8694503</v>
      </c>
      <c r="R25" s="17" t="e">
        <f>#REF!/#REF!*100</f>
        <v>#REF!</v>
      </c>
      <c r="T25" s="18"/>
    </row>
    <row r="26" spans="1:31" ht="19.5" hidden="1" customHeight="1" x14ac:dyDescent="0.25">
      <c r="A26" s="19" t="s">
        <v>48</v>
      </c>
      <c r="B26" s="19"/>
      <c r="C26" s="11"/>
      <c r="D26" s="11"/>
      <c r="E26" s="11">
        <v>153000000</v>
      </c>
      <c r="F26" s="11"/>
      <c r="G26" s="11"/>
      <c r="H26" s="11">
        <v>76500000</v>
      </c>
      <c r="I26" s="11"/>
      <c r="J26" s="11">
        <v>1098450000</v>
      </c>
      <c r="K26" s="11"/>
      <c r="L26" s="11"/>
      <c r="M26" s="11"/>
      <c r="N26" s="11"/>
      <c r="O26" s="11"/>
      <c r="P26" s="11"/>
      <c r="Q26" s="11">
        <f>SUM(C26:O26)</f>
        <v>1327950000</v>
      </c>
    </row>
    <row r="27" spans="1:31" ht="15.75" thickBot="1" x14ac:dyDescent="0.3"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</row>
    <row r="28" spans="1:31" ht="15.75" thickBot="1" x14ac:dyDescent="0.3"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31" ht="20.25" thickBot="1" x14ac:dyDescent="0.3">
      <c r="C29" s="20"/>
      <c r="D29" s="20"/>
      <c r="E29" s="13">
        <v>100000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1"/>
      <c r="R29" s="20"/>
      <c r="S29" s="20"/>
      <c r="T29" s="22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</sheetData>
  <mergeCells count="7">
    <mergeCell ref="A26:B26"/>
    <mergeCell ref="A4:Q4"/>
    <mergeCell ref="A6:B6"/>
    <mergeCell ref="A11:B11"/>
    <mergeCell ref="A21:B21"/>
    <mergeCell ref="A24:B24"/>
    <mergeCell ref="A25:B25"/>
  </mergeCells>
  <pageMargins left="0.2" right="0.2" top="0.25" bottom="0.25" header="0.3" footer="0.3"/>
  <pageSetup scale="2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2026-02-12T06:30:07Z</dcterms:created>
  <dcterms:modified xsi:type="dcterms:W3CDTF">2026-02-12T06:30:56Z</dcterms:modified>
</cp:coreProperties>
</file>