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3rd Qtr\"/>
    </mc:Choice>
  </mc:AlternateContent>
  <xr:revisionPtr revIDLastSave="0" documentId="13_ncr:1_{77617121-0224-438D-A7A9-BD21764D2483}" xr6:coauthVersionLast="47" xr6:coauthVersionMax="47" xr10:uidLastSave="{00000000-0000-0000-0000-000000000000}"/>
  <bookViews>
    <workbookView xWindow="-120" yWindow="-120" windowWidth="29040" windowHeight="15720" xr2:uid="{4C75BD5E-8386-4CE6-9A18-0DFE87CEF7E7}"/>
  </bookViews>
  <sheets>
    <sheet name="Life" sheetId="1" r:id="rId1"/>
  </sheets>
  <definedNames>
    <definedName name="_xlnm.Print_Area" localSheetId="0">Life!$A$1:$Q$25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R24" i="1"/>
  <c r="Q24" i="1"/>
  <c r="R23" i="1"/>
  <c r="Q23" i="1"/>
  <c r="P22" i="1"/>
  <c r="O22" i="1"/>
  <c r="N22" i="1"/>
  <c r="M22" i="1"/>
  <c r="L22" i="1"/>
  <c r="K22" i="1"/>
  <c r="J22" i="1"/>
  <c r="I22" i="1"/>
  <c r="I25" i="1" s="1"/>
  <c r="H22" i="1"/>
  <c r="H25" i="1" s="1"/>
  <c r="G22" i="1"/>
  <c r="F22" i="1"/>
  <c r="E22" i="1"/>
  <c r="D22" i="1"/>
  <c r="C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R10" i="1"/>
  <c r="P10" i="1"/>
  <c r="P11" i="1" s="1"/>
  <c r="P25" i="1" s="1"/>
  <c r="O10" i="1"/>
  <c r="O11" i="1" s="1"/>
  <c r="O25" i="1" s="1"/>
  <c r="N10" i="1"/>
  <c r="N11" i="1" s="1"/>
  <c r="M10" i="1"/>
  <c r="M11" i="1" s="1"/>
  <c r="L10" i="1"/>
  <c r="L11" i="1" s="1"/>
  <c r="K10" i="1"/>
  <c r="K11" i="1" s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E25" i="1" s="1"/>
  <c r="D10" i="1"/>
  <c r="D11" i="1" s="1"/>
  <c r="C10" i="1"/>
  <c r="C11" i="1" s="1"/>
  <c r="R9" i="1"/>
  <c r="Q9" i="1"/>
  <c r="R8" i="1"/>
  <c r="Q8" i="1"/>
  <c r="R7" i="1"/>
  <c r="Q7" i="1"/>
  <c r="G25" i="1" l="1"/>
  <c r="Q22" i="1"/>
  <c r="R22" i="1"/>
  <c r="J25" i="1"/>
  <c r="D25" i="1"/>
  <c r="F25" i="1"/>
  <c r="K25" i="1"/>
  <c r="L25" i="1"/>
  <c r="M25" i="1"/>
  <c r="Q11" i="1"/>
  <c r="N25" i="1"/>
  <c r="C25" i="1"/>
  <c r="Q10" i="1"/>
  <c r="Q25" i="1" l="1"/>
</calcChain>
</file>

<file path=xl/sharedStrings.xml><?xml version="1.0" encoding="utf-8"?>
<sst xmlns="http://schemas.openxmlformats.org/spreadsheetml/2006/main" count="48" uniqueCount="48">
  <si>
    <t>जीवन बीमा व्यवसाय गर्ने बीमकहरुको आ.व. २०८२/८३ तेस्रो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</si>
  <si>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</si>
  <si>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</si>
  <si>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राष्ट्रिय जीबन बीमा कम्पनी लि. </t>
  </si>
  <si>
    <t>नेशनल लाइफ इ. कम्पनी 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</si>
  <si>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</si>
  <si>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</si>
  <si>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</si>
  <si>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</si>
  <si>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</si>
  <si>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</si>
  <si>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रिलायवल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</si>
  <si>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</si>
  <si>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</si>
  <si>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</si>
  <si>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</si>
  <si>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</si>
  <si>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</t>
  </si>
  <si>
    <t xml:space="preserve">नेपाल सरकार, प्रदेश सरकार, स्थानिय सरकार वा नेपाल राष्ट्र बैंकको वचतपत्र वा ऋणपत्र 
बचतपत्र (1)
</t>
  </si>
  <si>
    <t>(न्युनतम 35%)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</si>
  <si>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</si>
  <si>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</si>
  <si>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</si>
  <si>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(न्युनतम ३०%)</t>
  </si>
  <si>
    <t>५ = १+४ को जम्मा</t>
  </si>
  <si>
    <t>नेपाल राष्ट्र बैंकबाट ईजाजतपत्र प्राप्त ख वर्गको बैंक तथा
वित्तीय संस्थाको मुद्दती
निक्षेप (6)</t>
  </si>
  <si>
    <t xml:space="preserve">(बढिमा १5%)
</t>
  </si>
  <si>
    <t xml:space="preserve"> नेपाल राष्ट्र बैंकबाट ईजाजतपत्र प्राप्त ग वर्गको बैंक तथा
वित्तीय संस्थाको मुद्दती
निक्षेप (7)</t>
  </si>
  <si>
    <t>(बढिमा 7%)</t>
  </si>
  <si>
    <t xml:space="preserve"> घर जग्गामा गरिएको लगानी (8)
</t>
  </si>
  <si>
    <t>(बढिमा १०%)</t>
  </si>
  <si>
    <t>सुचीकृत पिब्लिक
लि.कम्पनीको साधार शेयर (9)</t>
  </si>
  <si>
    <t xml:space="preserve"> नेपाल राष्ट्र बैंकबाट ईजाजतपत्र प्राप्त क, ख र ग वर्गको बैंक 
तथा वित्तीय संस्थाको 
अग्राधिकार शेयर, बण्ड, डिबेन्चर र ऋणपत्र (10)
</t>
  </si>
  <si>
    <t xml:space="preserve">(बढिमा ३०%)
</t>
  </si>
  <si>
    <t xml:space="preserve">सूचीकृत पब्लिक लिमिटेड कम्पीको बन्ड, डिबेन्चर र ऋणपत्र (11)
</t>
  </si>
  <si>
    <t xml:space="preserve">(बढिमा २०%)
</t>
  </si>
  <si>
    <t>कृषि उत्पादन तथा वितरण, शीत भण्डार गृह, पर्यटन उद्योग, जलबिद्युत, सौर्य ऊर्जा, लगायत वीकरणीय उर्जा परियोजना, केवलकार, सडक, बिद्युत प्रसारण लाईन, शिक्षा र स्वास्थ्य क्षेत्र (१2)</t>
  </si>
  <si>
    <t>(बढिमा 1०%)</t>
  </si>
  <si>
    <t xml:space="preserve">नागरिक लगानी
कोष र म्युचअल फण्ड (१3)
</t>
  </si>
  <si>
    <t xml:space="preserve">(बढिमा ५%)
</t>
  </si>
  <si>
    <t xml:space="preserve">
इन्भेष्टमेन्ट कम्पनीको शेयर (14)</t>
  </si>
  <si>
    <t>(बढिमा ५%)</t>
  </si>
  <si>
    <t>अन्य संस्थापक शेयर (15)</t>
  </si>
  <si>
    <t>(९)+ (१५)‍‍‍‍‍</t>
  </si>
  <si>
    <t xml:space="preserve">(बढिमा १५%)
</t>
  </si>
  <si>
    <t>सुचीकृत नभएको
अन्य पब्लिक
लि.कम्पनीको शेयर (16)</t>
  </si>
  <si>
    <t>अन्य लगानी (१7)</t>
  </si>
  <si>
    <t>कुल लगानी रकम (१8 =
५+६+७+८+९+१०+११+१२
+१३+१४+१५+१६+१७)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</si>
</sst>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9"/>
      <color theme="1"/>
      <name val="Kalimati"/>
      <charset val="1"/>
    </font>
    <font>
      <b/>
      <sz val="11"/>
      <color rgb="FF002060"/>
      <name val="Fontasy Himali"/>
      <family val="5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vertical="center" wrapText="1"/>
    </xf>
    <xf numFmtId="43" fontId="4" fillId="2" borderId="2" xfId="1" applyFont="1" applyFill="1" applyBorder="1" applyAlignment="1">
      <alignment vertical="center" wrapText="1"/>
    </xf>
    <xf numFmtId="2" fontId="6" fillId="0" borderId="0" xfId="0" applyNumberFormat="1" applyFont="1" applyAlignment="1">
      <alignment vertical="center"/>
    </xf>
    <xf numFmtId="43" fontId="0" fillId="0" borderId="0" xfId="0" applyNumberFormat="1"/>
    <xf numFmtId="0" fontId="4" fillId="2" borderId="2" xfId="0" applyFont="1" applyFill="1" applyBorder="1" applyAlignment="1">
      <alignment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1942292</xdr:colOff>
      <xdr:row>0</xdr:row>
      <xdr:rowOff>0</xdr:rowOff>
    </xdr:from>
    <xdr:to>
      <xdr:col>9</xdr:col>
      <xdr:colOff>768025</xdr:colOff>
      <xdr:row>3</xdr:row>
      <xdr:rowOff>63591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AC4A3A-6129-4D55-8265-FF8901AD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3417" y="0"/>
          <a:ext cx="2730983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8EC8-C0E1-4B82-A517-6D649B3D2539}">
  <sheetPr>
    <pageSetUpPr fitToPage="1"/>
  </sheetPr>
  <dimension ref="A4:U25"/>
  <sheetViews>
    <sheetView tabSelected="1" view="pageBreakPreview" zoomScale="55" zoomScaleNormal="100" zoomScaleSheetLayoutView="55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D24" sqref="D24"/>
    </sheetView>
  </sheetViews>
  <sheetFormatPr defaultRowHeight="15" x14ac:dyDescent="0.25"/>
  <cols>
    <col min="1" max="1" width="36.28515625" customWidth="1"/>
    <col min="2" max="2" width="8.42578125" bestFit="1" customWidth="1"/>
    <col min="3" max="4" width="28.5703125" bestFit="1" customWidth="1"/>
    <col min="5" max="6" width="30.140625" bestFit="1" customWidth="1"/>
    <col min="7" max="8" width="30" bestFit="1" customWidth="1"/>
    <col min="9" max="9" width="28.5703125" bestFit="1" customWidth="1"/>
    <col min="10" max="11" width="30" bestFit="1" customWidth="1"/>
    <col min="12" max="16" width="28.5703125" bestFit="1" customWidth="1"/>
    <col min="17" max="17" width="30.140625" bestFit="1" customWidth="1"/>
    <col min="18" max="18" width="0" hidden="1" customWidth="1"/>
    <col min="20" max="20" width="20.5703125" bestFit="1" customWidth="1"/>
    <col min="21" max="21" width="23.140625" bestFit="1" customWidth="1"/>
  </cols>
  <sheetData>
    <row r="4" spans="1:21" ht="36" x14ac:dyDescent="0.9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21" ht="16.5" customHeight="1" x14ac:dyDescent="0.25">
      <c r="O5" s="1" t="s">
        <v>1</v>
      </c>
      <c r="P5" s="1"/>
    </row>
    <row r="6" spans="1:21" s="3" customFormat="1" ht="39.75" customHeight="1" x14ac:dyDescent="0.25">
      <c r="A6" s="15" t="s">
        <v>2</v>
      </c>
      <c r="B6" s="15"/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16</v>
      </c>
      <c r="Q6" s="2" t="s">
        <v>17</v>
      </c>
    </row>
    <row r="7" spans="1:21" ht="57" customHeight="1" x14ac:dyDescent="0.25">
      <c r="A7" s="4" t="s">
        <v>18</v>
      </c>
      <c r="B7" s="5" t="s">
        <v>19</v>
      </c>
      <c r="C7" s="6">
        <v>119968.81538</v>
      </c>
      <c r="D7" s="6">
        <v>0</v>
      </c>
      <c r="E7" s="6">
        <v>394426.13</v>
      </c>
      <c r="F7" s="6">
        <v>131327.88742000001</v>
      </c>
      <c r="G7" s="6">
        <v>31806.13</v>
      </c>
      <c r="H7" s="6">
        <v>6250</v>
      </c>
      <c r="I7" s="6">
        <v>0</v>
      </c>
      <c r="J7" s="6">
        <v>780.25</v>
      </c>
      <c r="K7" s="6">
        <v>2328.3746391999998</v>
      </c>
      <c r="L7" s="6">
        <v>0</v>
      </c>
      <c r="M7" s="6">
        <v>0</v>
      </c>
      <c r="N7" s="6">
        <v>0</v>
      </c>
      <c r="O7" s="6">
        <v>10593.09663</v>
      </c>
      <c r="P7" s="6">
        <v>0</v>
      </c>
      <c r="Q7" s="7">
        <f>SUM(C7:P7)</f>
        <v>697480.68406920007</v>
      </c>
      <c r="R7" s="8" t="e">
        <f>#REF!/#REF!*100</f>
        <v>#REF!</v>
      </c>
      <c r="U7" s="9"/>
    </row>
    <row r="8" spans="1:21" ht="19.5" x14ac:dyDescent="0.25">
      <c r="A8" s="4" t="s">
        <v>20</v>
      </c>
      <c r="B8" s="5"/>
      <c r="C8" s="6">
        <v>356795.61164000002</v>
      </c>
      <c r="D8" s="6">
        <v>528142</v>
      </c>
      <c r="E8" s="6">
        <v>1601606</v>
      </c>
      <c r="F8" s="6">
        <v>901216.67734000005</v>
      </c>
      <c r="G8" s="6">
        <v>310771.48792069999</v>
      </c>
      <c r="H8" s="6">
        <v>312905</v>
      </c>
      <c r="I8" s="6">
        <v>96280</v>
      </c>
      <c r="J8" s="6">
        <v>96115</v>
      </c>
      <c r="K8" s="6">
        <v>107731</v>
      </c>
      <c r="L8" s="6">
        <v>159100</v>
      </c>
      <c r="M8" s="6">
        <v>248475</v>
      </c>
      <c r="N8" s="6">
        <v>151150.5</v>
      </c>
      <c r="O8" s="6">
        <v>454750</v>
      </c>
      <c r="P8" s="6">
        <v>102503.73492</v>
      </c>
      <c r="Q8" s="7">
        <f t="shared" ref="Q8:Q24" si="0">SUM(C8:P8)</f>
        <v>5427542.0118206991</v>
      </c>
      <c r="R8" s="8" t="e">
        <f>#REF!/#REF!*100</f>
        <v>#REF!</v>
      </c>
      <c r="U8" s="9"/>
    </row>
    <row r="9" spans="1:21" ht="19.5" x14ac:dyDescent="0.25">
      <c r="A9" s="4" t="s">
        <v>21</v>
      </c>
      <c r="B9" s="5"/>
      <c r="C9" s="6">
        <v>0</v>
      </c>
      <c r="D9" s="6">
        <v>12500</v>
      </c>
      <c r="E9" s="6">
        <v>25000</v>
      </c>
      <c r="F9" s="6">
        <v>12500</v>
      </c>
      <c r="G9" s="6">
        <v>0</v>
      </c>
      <c r="H9" s="6">
        <v>0</v>
      </c>
      <c r="I9" s="6">
        <v>0</v>
      </c>
      <c r="J9" s="6">
        <v>0</v>
      </c>
      <c r="K9" s="6">
        <v>9200</v>
      </c>
      <c r="L9" s="6">
        <v>1000</v>
      </c>
      <c r="M9" s="6">
        <v>11500</v>
      </c>
      <c r="N9" s="6">
        <v>0</v>
      </c>
      <c r="O9" s="6">
        <v>0</v>
      </c>
      <c r="P9" s="6">
        <v>0</v>
      </c>
      <c r="Q9" s="7">
        <f t="shared" si="0"/>
        <v>71700</v>
      </c>
      <c r="R9" s="8" t="e">
        <f>#REF!/#REF!*100</f>
        <v>#REF!</v>
      </c>
      <c r="U9" s="9"/>
    </row>
    <row r="10" spans="1:21" ht="39" x14ac:dyDescent="0.25">
      <c r="A10" s="4" t="s">
        <v>22</v>
      </c>
      <c r="B10" s="10" t="s">
        <v>23</v>
      </c>
      <c r="C10" s="6">
        <f t="shared" ref="C10:P10" si="1">C8+C9</f>
        <v>356795.61164000002</v>
      </c>
      <c r="D10" s="6">
        <f t="shared" si="1"/>
        <v>540642</v>
      </c>
      <c r="E10" s="6">
        <f t="shared" si="1"/>
        <v>1626606</v>
      </c>
      <c r="F10" s="6">
        <f t="shared" si="1"/>
        <v>913716.67734000005</v>
      </c>
      <c r="G10" s="6">
        <f t="shared" si="1"/>
        <v>310771.48792069999</v>
      </c>
      <c r="H10" s="6">
        <f t="shared" si="1"/>
        <v>312905</v>
      </c>
      <c r="I10" s="6">
        <f t="shared" si="1"/>
        <v>96280</v>
      </c>
      <c r="J10" s="6">
        <f t="shared" si="1"/>
        <v>96115</v>
      </c>
      <c r="K10" s="6">
        <f t="shared" si="1"/>
        <v>116931</v>
      </c>
      <c r="L10" s="6">
        <f t="shared" si="1"/>
        <v>160100</v>
      </c>
      <c r="M10" s="6">
        <f t="shared" si="1"/>
        <v>259975</v>
      </c>
      <c r="N10" s="6">
        <f t="shared" si="1"/>
        <v>151150.5</v>
      </c>
      <c r="O10" s="6">
        <f t="shared" si="1"/>
        <v>454750</v>
      </c>
      <c r="P10" s="6">
        <f t="shared" si="1"/>
        <v>102503.73492</v>
      </c>
      <c r="Q10" s="7">
        <f t="shared" si="0"/>
        <v>5499242.0118206991</v>
      </c>
      <c r="R10" s="8" t="e">
        <f>#REF!/#REF!*100</f>
        <v>#REF!</v>
      </c>
      <c r="U10" s="9"/>
    </row>
    <row r="11" spans="1:21" ht="19.5" x14ac:dyDescent="0.25">
      <c r="A11" s="16" t="s">
        <v>24</v>
      </c>
      <c r="B11" s="16"/>
      <c r="C11" s="6">
        <f t="shared" ref="C11:P11" si="2">C7+C10</f>
        <v>476764.42702</v>
      </c>
      <c r="D11" s="6">
        <f t="shared" si="2"/>
        <v>540642</v>
      </c>
      <c r="E11" s="6">
        <f t="shared" si="2"/>
        <v>2021032.13</v>
      </c>
      <c r="F11" s="6">
        <f t="shared" si="2"/>
        <v>1045044.5647600001</v>
      </c>
      <c r="G11" s="6">
        <f t="shared" si="2"/>
        <v>342577.6179207</v>
      </c>
      <c r="H11" s="6">
        <f t="shared" si="2"/>
        <v>319155</v>
      </c>
      <c r="I11" s="6">
        <f t="shared" si="2"/>
        <v>96280</v>
      </c>
      <c r="J11" s="6">
        <f t="shared" si="2"/>
        <v>96895.25</v>
      </c>
      <c r="K11" s="6">
        <f t="shared" si="2"/>
        <v>119259.3746392</v>
      </c>
      <c r="L11" s="6">
        <f t="shared" si="2"/>
        <v>160100</v>
      </c>
      <c r="M11" s="6">
        <f t="shared" si="2"/>
        <v>259975</v>
      </c>
      <c r="N11" s="6">
        <f t="shared" si="2"/>
        <v>151150.5</v>
      </c>
      <c r="O11" s="6">
        <f t="shared" si="2"/>
        <v>465343.09662999999</v>
      </c>
      <c r="P11" s="6">
        <f t="shared" si="2"/>
        <v>102503.73492</v>
      </c>
      <c r="Q11" s="7">
        <f t="shared" si="0"/>
        <v>6196722.6958898995</v>
      </c>
      <c r="R11" s="8" t="e">
        <f>#REF!/#REF!*100</f>
        <v>#REF!</v>
      </c>
      <c r="U11" s="9"/>
    </row>
    <row r="12" spans="1:21" ht="78" x14ac:dyDescent="0.25">
      <c r="A12" s="4" t="s">
        <v>25</v>
      </c>
      <c r="B12" s="5" t="s">
        <v>26</v>
      </c>
      <c r="C12" s="11">
        <v>15400</v>
      </c>
      <c r="D12" s="11">
        <v>22605</v>
      </c>
      <c r="E12" s="11">
        <v>146350</v>
      </c>
      <c r="F12" s="11">
        <v>42503</v>
      </c>
      <c r="G12" s="11">
        <v>1000</v>
      </c>
      <c r="H12" s="11">
        <v>14260</v>
      </c>
      <c r="I12" s="11">
        <v>16565</v>
      </c>
      <c r="J12" s="11">
        <v>8364.9999800000005</v>
      </c>
      <c r="K12" s="11">
        <v>22290</v>
      </c>
      <c r="L12" s="11">
        <v>23630</v>
      </c>
      <c r="M12" s="11">
        <v>45240</v>
      </c>
      <c r="N12" s="11">
        <v>20845</v>
      </c>
      <c r="O12" s="11">
        <v>57110</v>
      </c>
      <c r="P12" s="11">
        <v>15535</v>
      </c>
      <c r="Q12" s="7">
        <f t="shared" si="0"/>
        <v>451697.99998000002</v>
      </c>
      <c r="R12" s="8" t="e">
        <f>#REF!/#REF!*100</f>
        <v>#REF!</v>
      </c>
      <c r="U12" s="9"/>
    </row>
    <row r="13" spans="1:21" ht="78" x14ac:dyDescent="0.25">
      <c r="A13" s="4" t="s">
        <v>27</v>
      </c>
      <c r="B13" s="5" t="s">
        <v>28</v>
      </c>
      <c r="C13" s="11">
        <v>3500</v>
      </c>
      <c r="D13" s="11">
        <v>1300</v>
      </c>
      <c r="E13" s="11">
        <v>0</v>
      </c>
      <c r="F13" s="11">
        <v>6500</v>
      </c>
      <c r="G13" s="11">
        <v>0</v>
      </c>
      <c r="H13" s="11">
        <v>1950</v>
      </c>
      <c r="I13" s="11">
        <v>4850</v>
      </c>
      <c r="J13" s="11">
        <v>2000</v>
      </c>
      <c r="K13" s="11">
        <v>7815</v>
      </c>
      <c r="L13" s="11">
        <v>0</v>
      </c>
      <c r="M13" s="11">
        <v>9450</v>
      </c>
      <c r="N13" s="11">
        <v>5735</v>
      </c>
      <c r="O13" s="11">
        <v>15830</v>
      </c>
      <c r="P13" s="11">
        <v>1200</v>
      </c>
      <c r="Q13" s="7">
        <f t="shared" si="0"/>
        <v>60130</v>
      </c>
      <c r="R13" s="8" t="e">
        <f>#REF!/#REF!*100</f>
        <v>#REF!</v>
      </c>
      <c r="U13" s="9"/>
    </row>
    <row r="14" spans="1:21" ht="39" x14ac:dyDescent="0.25">
      <c r="A14" s="4" t="s">
        <v>29</v>
      </c>
      <c r="B14" s="5" t="s">
        <v>30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7581.6</v>
      </c>
      <c r="P14" s="11">
        <v>0</v>
      </c>
      <c r="Q14" s="7">
        <f t="shared" si="0"/>
        <v>7581.6</v>
      </c>
      <c r="R14" s="8" t="e">
        <f>#REF!/#REF!*100</f>
        <v>#REF!</v>
      </c>
      <c r="U14" s="9"/>
    </row>
    <row r="15" spans="1:21" ht="39" x14ac:dyDescent="0.25">
      <c r="A15" s="4" t="s">
        <v>31</v>
      </c>
      <c r="B15" s="5"/>
      <c r="C15" s="11">
        <v>6781.8169200000002</v>
      </c>
      <c r="D15" s="11">
        <v>30248.9519296</v>
      </c>
      <c r="E15" s="11">
        <v>69633.907609999995</v>
      </c>
      <c r="F15" s="11">
        <v>31352.54725</v>
      </c>
      <c r="G15" s="11">
        <v>0</v>
      </c>
      <c r="H15" s="11">
        <v>14143.974200000001</v>
      </c>
      <c r="I15" s="11">
        <v>28835.199357100002</v>
      </c>
      <c r="J15" s="11">
        <v>15938.670744100002</v>
      </c>
      <c r="K15" s="11">
        <v>28416.110487800001</v>
      </c>
      <c r="L15" s="11">
        <v>15494.43972</v>
      </c>
      <c r="M15" s="11">
        <v>51561.907771800004</v>
      </c>
      <c r="N15" s="11">
        <v>20739.692579999999</v>
      </c>
      <c r="O15" s="11">
        <v>124684.24112000001</v>
      </c>
      <c r="P15" s="11">
        <v>23346.260310000001</v>
      </c>
      <c r="Q15" s="7">
        <f t="shared" si="0"/>
        <v>461177.72000039998</v>
      </c>
      <c r="R15" s="8" t="e">
        <f>#REF!/#REF!*100</f>
        <v>#REF!</v>
      </c>
      <c r="U15" s="9"/>
    </row>
    <row r="16" spans="1:21" ht="117" x14ac:dyDescent="0.25">
      <c r="A16" s="4" t="s">
        <v>32</v>
      </c>
      <c r="B16" s="5" t="s">
        <v>33</v>
      </c>
      <c r="C16" s="11">
        <v>53281.216</v>
      </c>
      <c r="D16" s="11">
        <v>22790.133000000002</v>
      </c>
      <c r="E16" s="11">
        <v>118770.39039</v>
      </c>
      <c r="F16" s="11">
        <v>147089.22829999999</v>
      </c>
      <c r="G16" s="11">
        <v>2626.79</v>
      </c>
      <c r="H16" s="11">
        <v>86412.42</v>
      </c>
      <c r="I16" s="11">
        <v>47199.157738199996</v>
      </c>
      <c r="J16" s="11">
        <v>13314.518</v>
      </c>
      <c r="K16" s="11">
        <v>23758.306333200002</v>
      </c>
      <c r="L16" s="11">
        <v>67914.293390000006</v>
      </c>
      <c r="M16" s="11">
        <v>0</v>
      </c>
      <c r="N16" s="11">
        <v>47122.008000000002</v>
      </c>
      <c r="O16" s="11">
        <v>116754.70961999999</v>
      </c>
      <c r="P16" s="11">
        <v>30946.128000000001</v>
      </c>
      <c r="Q16" s="7">
        <f t="shared" si="0"/>
        <v>777979.2987714</v>
      </c>
      <c r="R16" s="8" t="e">
        <f>#REF!/#REF!*100</f>
        <v>#REF!</v>
      </c>
      <c r="U16" s="9"/>
    </row>
    <row r="17" spans="1:21" ht="58.5" x14ac:dyDescent="0.25">
      <c r="A17" s="4" t="s">
        <v>34</v>
      </c>
      <c r="B17" s="10" t="s">
        <v>35</v>
      </c>
      <c r="C17" s="11">
        <v>0</v>
      </c>
      <c r="D17" s="11">
        <v>98414.58</v>
      </c>
      <c r="E17" s="11">
        <v>5770.9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85537.088812700007</v>
      </c>
      <c r="N17" s="11">
        <v>0</v>
      </c>
      <c r="O17" s="11">
        <v>0</v>
      </c>
      <c r="P17" s="11">
        <v>0</v>
      </c>
      <c r="Q17" s="7">
        <f t="shared" si="0"/>
        <v>189722.56881269999</v>
      </c>
      <c r="R17" s="8" t="e">
        <f>#REF!/#REF!*100</f>
        <v>#REF!</v>
      </c>
      <c r="U17" s="9"/>
    </row>
    <row r="18" spans="1:21" ht="117" x14ac:dyDescent="0.25">
      <c r="A18" s="4" t="s">
        <v>36</v>
      </c>
      <c r="B18" s="5" t="s">
        <v>37</v>
      </c>
      <c r="C18" s="11">
        <v>60258.915919999999</v>
      </c>
      <c r="D18" s="11">
        <v>700</v>
      </c>
      <c r="E18" s="11">
        <v>18372.896000000001</v>
      </c>
      <c r="F18" s="11">
        <v>0</v>
      </c>
      <c r="G18" s="11">
        <v>0</v>
      </c>
      <c r="H18" s="11">
        <v>35257.158759999998</v>
      </c>
      <c r="I18" s="11">
        <v>2800</v>
      </c>
      <c r="J18" s="11">
        <v>2982.8</v>
      </c>
      <c r="K18" s="11">
        <v>0</v>
      </c>
      <c r="L18" s="11">
        <v>4520</v>
      </c>
      <c r="M18" s="11">
        <v>1970.6</v>
      </c>
      <c r="N18" s="11">
        <v>4999.9989999999998</v>
      </c>
      <c r="O18" s="11">
        <v>0</v>
      </c>
      <c r="P18" s="11">
        <v>3850</v>
      </c>
      <c r="Q18" s="7">
        <f t="shared" si="0"/>
        <v>135712.36968</v>
      </c>
      <c r="R18" s="8" t="e">
        <f>#REF!/#REF!*100</f>
        <v>#REF!</v>
      </c>
      <c r="U18" s="9"/>
    </row>
    <row r="19" spans="1:21" ht="58.5" x14ac:dyDescent="0.25">
      <c r="A19" s="4" t="s">
        <v>38</v>
      </c>
      <c r="B19" s="5" t="s">
        <v>39</v>
      </c>
      <c r="C19" s="11">
        <v>16820.436570000002</v>
      </c>
      <c r="D19" s="11">
        <v>10031.809604</v>
      </c>
      <c r="E19" s="11">
        <v>10153.682790000001</v>
      </c>
      <c r="F19" s="11">
        <v>3034.0941499999999</v>
      </c>
      <c r="G19" s="11">
        <v>0</v>
      </c>
      <c r="H19" s="11">
        <v>4747.5555000000004</v>
      </c>
      <c r="I19" s="11">
        <v>5894.1243654999998</v>
      </c>
      <c r="J19" s="11">
        <v>4897.9949999999999</v>
      </c>
      <c r="K19" s="11">
        <v>3596.9845418</v>
      </c>
      <c r="L19" s="11">
        <v>5941.3751889999994</v>
      </c>
      <c r="M19" s="11">
        <v>5526.8796958000003</v>
      </c>
      <c r="N19" s="11">
        <v>2392.6588999999999</v>
      </c>
      <c r="O19" s="11">
        <v>25874.63854</v>
      </c>
      <c r="P19" s="11">
        <v>4187.0326699999996</v>
      </c>
      <c r="Q19" s="7">
        <f t="shared" si="0"/>
        <v>103099.26751609999</v>
      </c>
      <c r="R19" s="8" t="e">
        <f>#REF!/#REF!*100</f>
        <v>#REF!</v>
      </c>
      <c r="U19" s="9"/>
    </row>
    <row r="20" spans="1:21" ht="39" x14ac:dyDescent="0.25">
      <c r="A20" s="12" t="s">
        <v>40</v>
      </c>
      <c r="B20" s="5" t="s">
        <v>41</v>
      </c>
      <c r="C20" s="11">
        <v>0</v>
      </c>
      <c r="D20" s="11">
        <v>0</v>
      </c>
      <c r="E20" s="11">
        <v>18000</v>
      </c>
      <c r="F20" s="11">
        <v>0</v>
      </c>
      <c r="G20" s="11">
        <v>0</v>
      </c>
      <c r="H20" s="11">
        <v>0</v>
      </c>
      <c r="I20" s="11">
        <v>0</v>
      </c>
      <c r="J20" s="11">
        <v>1000</v>
      </c>
      <c r="K20" s="11">
        <v>5186.88</v>
      </c>
      <c r="L20" s="11">
        <v>1000</v>
      </c>
      <c r="M20" s="11">
        <v>1000</v>
      </c>
      <c r="N20" s="11">
        <v>0</v>
      </c>
      <c r="O20" s="11">
        <v>4645.3450000000003</v>
      </c>
      <c r="P20" s="11">
        <v>1000</v>
      </c>
      <c r="Q20" s="7">
        <f t="shared" si="0"/>
        <v>31832.225000000002</v>
      </c>
      <c r="R20" s="8" t="e">
        <f>#REF!/#REF!*100</f>
        <v>#REF!</v>
      </c>
      <c r="U20" s="9"/>
    </row>
    <row r="21" spans="1:21" ht="19.5" x14ac:dyDescent="0.25">
      <c r="A21" s="17" t="s">
        <v>42</v>
      </c>
      <c r="B21" s="17"/>
      <c r="C21" s="11">
        <v>1002.58609</v>
      </c>
      <c r="D21" s="11">
        <v>54110.968002499998</v>
      </c>
      <c r="E21" s="11">
        <v>30347.17182</v>
      </c>
      <c r="F21" s="11">
        <v>14025.33013</v>
      </c>
      <c r="G21" s="11">
        <v>0</v>
      </c>
      <c r="H21" s="11">
        <v>39460.061130000002</v>
      </c>
      <c r="I21" s="11">
        <v>1581.7992093</v>
      </c>
      <c r="J21" s="11">
        <v>8606.6414255</v>
      </c>
      <c r="K21" s="11">
        <v>4465.41</v>
      </c>
      <c r="L21" s="11">
        <v>0</v>
      </c>
      <c r="M21" s="11">
        <v>5978.0447478999995</v>
      </c>
      <c r="N21" s="11">
        <v>0</v>
      </c>
      <c r="O21" s="11">
        <v>7000</v>
      </c>
      <c r="P21" s="11">
        <v>5024.1525700000002</v>
      </c>
      <c r="Q21" s="7">
        <f t="shared" si="0"/>
        <v>171602.16512520003</v>
      </c>
      <c r="R21" s="8" t="e">
        <f>#REF!/#REF!*100</f>
        <v>#REF!</v>
      </c>
      <c r="U21" s="9"/>
    </row>
    <row r="22" spans="1:21" ht="58.5" x14ac:dyDescent="0.25">
      <c r="A22" s="10" t="s">
        <v>43</v>
      </c>
      <c r="B22" s="10" t="s">
        <v>44</v>
      </c>
      <c r="C22" s="11">
        <f>C15+C21</f>
        <v>7784.40301</v>
      </c>
      <c r="D22" s="11">
        <f t="shared" ref="D22:R22" si="3">D15+D21</f>
        <v>84359.919932099991</v>
      </c>
      <c r="E22" s="11">
        <f t="shared" si="3"/>
        <v>99981.079429999998</v>
      </c>
      <c r="F22" s="11">
        <f t="shared" si="3"/>
        <v>45377.877379999998</v>
      </c>
      <c r="G22" s="11">
        <f t="shared" si="3"/>
        <v>0</v>
      </c>
      <c r="H22" s="11">
        <f t="shared" si="3"/>
        <v>53604.035329999999</v>
      </c>
      <c r="I22" s="11">
        <f t="shared" si="3"/>
        <v>30416.998566400001</v>
      </c>
      <c r="J22" s="11">
        <f t="shared" si="3"/>
        <v>24545.312169600002</v>
      </c>
      <c r="K22" s="11">
        <f t="shared" si="3"/>
        <v>32881.5204878</v>
      </c>
      <c r="L22" s="11">
        <f t="shared" si="3"/>
        <v>15494.43972</v>
      </c>
      <c r="M22" s="11">
        <f t="shared" si="3"/>
        <v>57539.952519700004</v>
      </c>
      <c r="N22" s="11">
        <f t="shared" si="3"/>
        <v>20739.692579999999</v>
      </c>
      <c r="O22" s="11">
        <f t="shared" si="3"/>
        <v>131684.24112000002</v>
      </c>
      <c r="P22" s="11">
        <f t="shared" si="3"/>
        <v>28370.412880000003</v>
      </c>
      <c r="Q22" s="7">
        <f t="shared" si="3"/>
        <v>632779.88512560003</v>
      </c>
      <c r="R22" s="11" t="e">
        <f t="shared" si="3"/>
        <v>#REF!</v>
      </c>
    </row>
    <row r="23" spans="1:21" ht="58.5" x14ac:dyDescent="0.25">
      <c r="A23" s="12" t="s">
        <v>45</v>
      </c>
      <c r="B23" s="12"/>
      <c r="C23" s="11">
        <v>0</v>
      </c>
      <c r="D23" s="11">
        <v>0</v>
      </c>
      <c r="E23" s="11">
        <v>2342.8000000000002</v>
      </c>
      <c r="F23" s="11">
        <v>72.8</v>
      </c>
      <c r="G23" s="11">
        <v>0</v>
      </c>
      <c r="H23" s="11">
        <v>0</v>
      </c>
      <c r="I23" s="11">
        <v>47.8</v>
      </c>
      <c r="J23" s="11">
        <v>10984.5</v>
      </c>
      <c r="K23" s="11">
        <v>0</v>
      </c>
      <c r="L23" s="11">
        <v>105.3</v>
      </c>
      <c r="M23" s="11">
        <v>0</v>
      </c>
      <c r="N23" s="11">
        <v>98.1</v>
      </c>
      <c r="O23" s="11">
        <v>0</v>
      </c>
      <c r="P23" s="11">
        <v>2445.6</v>
      </c>
      <c r="Q23" s="7">
        <f t="shared" si="0"/>
        <v>16096.900000000001</v>
      </c>
      <c r="R23" s="8" t="e">
        <f>#REF!/#REF!*100</f>
        <v>#REF!</v>
      </c>
    </row>
    <row r="24" spans="1:21" ht="19.5" x14ac:dyDescent="0.25">
      <c r="A24" s="18" t="s">
        <v>46</v>
      </c>
      <c r="B24" s="18"/>
      <c r="C24" s="11">
        <v>29715.009109999999</v>
      </c>
      <c r="D24" s="11">
        <v>4000</v>
      </c>
      <c r="E24" s="11">
        <v>18245.094757700001</v>
      </c>
      <c r="F24" s="11">
        <v>0</v>
      </c>
      <c r="G24" s="11">
        <v>47.8</v>
      </c>
      <c r="H24" s="11">
        <v>3812.8</v>
      </c>
      <c r="I24" s="11">
        <v>3100</v>
      </c>
      <c r="J24" s="11">
        <v>2200</v>
      </c>
      <c r="K24" s="11">
        <v>13227.115141800001</v>
      </c>
      <c r="L24" s="11">
        <v>2200</v>
      </c>
      <c r="M24" s="11">
        <v>2000</v>
      </c>
      <c r="N24" s="11">
        <v>2500</v>
      </c>
      <c r="O24" s="11">
        <v>53500</v>
      </c>
      <c r="P24" s="11">
        <v>14550.662700000001</v>
      </c>
      <c r="Q24" s="7">
        <f t="shared" si="0"/>
        <v>149098.48170950002</v>
      </c>
      <c r="R24" s="8" t="e">
        <f>#REF!/#REF!*100</f>
        <v>#REF!</v>
      </c>
    </row>
    <row r="25" spans="1:21" ht="36.75" customHeight="1" x14ac:dyDescent="0.25">
      <c r="A25" s="16" t="s">
        <v>47</v>
      </c>
      <c r="B25" s="16"/>
      <c r="C25" s="7">
        <f>SUM(C11:C24)-C22</f>
        <v>663524.40763000003</v>
      </c>
      <c r="D25" s="7">
        <f>SUM(D11:D24)-D22</f>
        <v>784843.44253609993</v>
      </c>
      <c r="E25" s="7">
        <f t="shared" ref="E25:O25" si="4">SUM(E11:E24)-E22</f>
        <v>2459018.9733676994</v>
      </c>
      <c r="F25" s="7">
        <f t="shared" si="4"/>
        <v>1289621.5645900001</v>
      </c>
      <c r="G25" s="7">
        <f t="shared" si="4"/>
        <v>346252.20792069996</v>
      </c>
      <c r="H25" s="7">
        <f t="shared" si="4"/>
        <v>519198.96959000011</v>
      </c>
      <c r="I25" s="7">
        <f t="shared" si="4"/>
        <v>207153.08067009997</v>
      </c>
      <c r="J25" s="7">
        <f t="shared" si="4"/>
        <v>167185.37514960003</v>
      </c>
      <c r="K25" s="7">
        <f t="shared" si="4"/>
        <v>228015.18114379997</v>
      </c>
      <c r="L25" s="7">
        <f t="shared" si="4"/>
        <v>280905.408299</v>
      </c>
      <c r="M25" s="7">
        <f t="shared" si="4"/>
        <v>468239.52102819999</v>
      </c>
      <c r="N25" s="7">
        <f t="shared" si="4"/>
        <v>255582.95848</v>
      </c>
      <c r="O25" s="7">
        <f t="shared" si="4"/>
        <v>878323.63090999995</v>
      </c>
      <c r="P25" s="7">
        <f>SUM(P11:P24)-P22</f>
        <v>204588.57117000001</v>
      </c>
      <c r="Q25" s="7">
        <f>SUM(C25:P25)</f>
        <v>8752453.2924851999</v>
      </c>
      <c r="R25" s="13" t="e">
        <f>#REF!/#REF!*100</f>
        <v>#REF!</v>
      </c>
    </row>
  </sheetData>
  <mergeCells count="6">
    <mergeCell ref="A4:Q4"/>
    <mergeCell ref="A6:B6"/>
    <mergeCell ref="A11:B11"/>
    <mergeCell ref="A21:B21"/>
    <mergeCell ref="A24:B24"/>
    <mergeCell ref="A25:B25"/>
  </mergeCells>
  <pageMargins left="0.2" right="0.2" top="0.25" bottom="0.2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</vt:lpstr>
      <vt:lpstr>Life!Print_Area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Sugam Shrestha</dc:creator>
  <cp:lastModifiedBy>Basant Bohara</cp:lastModifiedBy>
  <dcterms:created xsi:type="dcterms:W3CDTF">2026-05-06T07:03:47Z</dcterms:created>
  <dcterms:modified xsi:type="dcterms:W3CDTF">2026-05-14T03:53:12Z</dcterms:modified>
</cp:coreProperties>
</file>