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22f87c11a463fa04/Beema Statistics Updated/Calculation Sheet/Monthly Activities Compiled folder/Monthly Compiled data 2082_83/Asar 2083/"/>
    </mc:Choice>
  </mc:AlternateContent>
  <xr:revisionPtr revIDLastSave="25" documentId="13_ncr:1_{964D74E2-A803-47B6-AB3A-70C59660F935}" xr6:coauthVersionLast="47" xr6:coauthVersionMax="47" xr10:uidLastSave="{C7FF811E-7810-4F8D-9545-94C991AF0835}"/>
  <bookViews>
    <workbookView xWindow="-120" yWindow="-120" windowWidth="29040" windowHeight="15720" xr2:uid="{6CC9FA0F-1AE7-4F05-BDAC-CE8AA8ECB519}"/>
  </bookViews>
  <sheets>
    <sheet name="Life Ashar" sheetId="1" r:id="rId1"/>
  </sheets>
  <definedNames>
    <definedName name="_xlnm.Print_Area" localSheetId="0">'Life Ashar'!$A$1:$M$90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2" i="1" l="1"/>
  <c r="K50" i="1"/>
  <c r="K51" i="1"/>
  <c r="K49" i="1"/>
  <c r="K37" i="1"/>
  <c r="K38" i="1"/>
  <c r="K39" i="1"/>
  <c r="K40" i="1"/>
  <c r="K41" i="1"/>
  <c r="K42" i="1"/>
  <c r="K43" i="1"/>
  <c r="K44" i="1"/>
  <c r="K45" i="1"/>
  <c r="K46" i="1"/>
  <c r="K47" i="1"/>
  <c r="K36" i="1"/>
  <c r="E37" i="1"/>
  <c r="E38" i="1"/>
  <c r="E39" i="1"/>
  <c r="E40" i="1"/>
  <c r="E41" i="1"/>
  <c r="E42" i="1"/>
  <c r="E43" i="1"/>
  <c r="E44" i="1"/>
  <c r="E45" i="1"/>
  <c r="E46" i="1"/>
  <c r="E47" i="1"/>
  <c r="E49" i="1"/>
  <c r="E50" i="1"/>
  <c r="E51" i="1"/>
  <c r="E36" i="1"/>
  <c r="K25" i="1"/>
  <c r="K23" i="1"/>
  <c r="K24" i="1"/>
  <c r="K22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6" i="1"/>
  <c r="E23" i="1"/>
  <c r="E24" i="1"/>
  <c r="E22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6" i="1"/>
  <c r="K26" i="1" l="1"/>
  <c r="E25" i="1"/>
  <c r="C90" i="1"/>
  <c r="E26" i="1" l="1"/>
  <c r="C52" i="1"/>
  <c r="I25" i="1"/>
  <c r="J25" i="1"/>
  <c r="H25" i="1"/>
  <c r="I20" i="1"/>
  <c r="J20" i="1"/>
  <c r="L90" i="1"/>
  <c r="K90" i="1"/>
  <c r="J90" i="1"/>
  <c r="I90" i="1"/>
  <c r="H90" i="1"/>
  <c r="G90" i="1"/>
  <c r="F90" i="1"/>
  <c r="E90" i="1"/>
  <c r="D90" i="1"/>
  <c r="M89" i="1"/>
  <c r="M88" i="1"/>
  <c r="M87" i="1"/>
  <c r="M86" i="1"/>
  <c r="M85" i="1"/>
  <c r="M84" i="1"/>
  <c r="M83" i="1"/>
  <c r="L79" i="1"/>
  <c r="K79" i="1"/>
  <c r="J79" i="1"/>
  <c r="I79" i="1"/>
  <c r="H79" i="1"/>
  <c r="G79" i="1"/>
  <c r="F79" i="1"/>
  <c r="E79" i="1"/>
  <c r="D79" i="1"/>
  <c r="C79" i="1"/>
  <c r="M78" i="1"/>
  <c r="M77" i="1"/>
  <c r="M76" i="1"/>
  <c r="M75" i="1"/>
  <c r="M74" i="1"/>
  <c r="M73" i="1"/>
  <c r="M72" i="1"/>
  <c r="H52" i="1"/>
  <c r="G52" i="1"/>
  <c r="F52" i="1"/>
  <c r="D52" i="1"/>
  <c r="G25" i="1"/>
  <c r="F25" i="1"/>
  <c r="D25" i="1"/>
  <c r="C25" i="1"/>
  <c r="H20" i="1"/>
  <c r="G20" i="1"/>
  <c r="F20" i="1"/>
  <c r="D20" i="1"/>
  <c r="C20" i="1"/>
  <c r="K20" i="1" l="1"/>
  <c r="K27" i="1" s="1"/>
  <c r="C27" i="1"/>
  <c r="G27" i="1"/>
  <c r="E20" i="1"/>
  <c r="D27" i="1"/>
  <c r="F27" i="1"/>
  <c r="E52" i="1"/>
  <c r="H27" i="1"/>
  <c r="M79" i="1"/>
  <c r="I52" i="1"/>
  <c r="M90" i="1"/>
  <c r="J27" i="1"/>
  <c r="J52" i="1"/>
  <c r="I27" i="1"/>
  <c r="E27" i="1" l="1"/>
</calcChain>
</file>

<file path=xl/sharedStrings.xml><?xml version="1.0" encoding="utf-8"?>
<sst xmlns="http://schemas.openxmlformats.org/spreadsheetml/2006/main" count="117" uniqueCount="64">
  <si>
    <t>आ.व. 2082/83</t>
  </si>
  <si>
    <t>जीवन बीमा ब्यवसाय गर्ने बीमकहरुको विवरण</t>
  </si>
  <si>
    <t>रकम रु. लाखमा</t>
  </si>
  <si>
    <t>क्र.सं.</t>
  </si>
  <si>
    <t>बीमक</t>
  </si>
  <si>
    <t>प्रथम बीमाशुल्क</t>
  </si>
  <si>
    <t>नवीकरण बीमाशुल्क</t>
  </si>
  <si>
    <t xml:space="preserve">कुल बीमाशुल्क </t>
  </si>
  <si>
    <t>जारी बीमालेखको  संख्या</t>
  </si>
  <si>
    <t>बीमाङ्क रकम</t>
  </si>
  <si>
    <t>कुल सक्रिय रहेको बीमालेखको संख्या</t>
  </si>
  <si>
    <t xml:space="preserve">प्रथम बीमाशुल्क </t>
  </si>
  <si>
    <t>कुल बीमाशुल्क</t>
  </si>
  <si>
    <t>राष्ट्रिय जीवन बीमा क. लि.</t>
  </si>
  <si>
    <t>नेशनल लाईफ इ. कं.लि.</t>
  </si>
  <si>
    <t>नेपाल लाइफ इ. कम्पनी लि.</t>
  </si>
  <si>
    <t>लाइफ इ. कर्पोरेशन (नेपाल) लि.</t>
  </si>
  <si>
    <t xml:space="preserve">मेट लाइफ </t>
  </si>
  <si>
    <t>एशियन लाइफ इ. क. लि.</t>
  </si>
  <si>
    <t>आइएमई लाइफ इ. क. लि.</t>
  </si>
  <si>
    <t>सन नेपाल लाइफ इ. क. लि.</t>
  </si>
  <si>
    <t>रिलायबल नेपाल ला. इ. क. लि.</t>
  </si>
  <si>
    <t>सिटिजन लाइफ इ. क. लि.</t>
  </si>
  <si>
    <t>सुर्यज्योति लाइफ इ. क. लि.</t>
  </si>
  <si>
    <t>सानीमा रिलायन्स लाइफ इ. लि.</t>
  </si>
  <si>
    <t>हिमालयन लाइफ इ.लि.</t>
  </si>
  <si>
    <t>प्रभु महालक्ष्मी लाइफ इ. लि.</t>
  </si>
  <si>
    <t>जम्मा (क)</t>
  </si>
  <si>
    <t>लघु बीमक</t>
  </si>
  <si>
    <t xml:space="preserve">गार्डियन माईक्रो लाईफ इ. लि. </t>
  </si>
  <si>
    <t>क्रेष्ट माईक्रो लाईफ इ. लि.</t>
  </si>
  <si>
    <t>लिवर्टी माइक्रो लाइफ इ. लि.</t>
  </si>
  <si>
    <t>जम्मा (ख)</t>
  </si>
  <si>
    <t xml:space="preserve">बैदेशिक रोजगार म्यादी जीवन बीमा पुल (ग) </t>
  </si>
  <si>
    <t xml:space="preserve">जम्मा (क +ख + ग)‌‌‌ </t>
  </si>
  <si>
    <t>जम्मा</t>
  </si>
  <si>
    <t>जीवन बीमा ब्यवसाय गर्ने बीमकहरुले जारी गरेको लघु बीमालेखको विवरण</t>
  </si>
  <si>
    <t xml:space="preserve">कुल बीमाशुल्क संकलन </t>
  </si>
  <si>
    <t>कुल बीमाशुल्क संकलन</t>
  </si>
  <si>
    <t>रिलायवल नेपाल ला. इ. क. लि.</t>
  </si>
  <si>
    <t>प्रदेश</t>
  </si>
  <si>
    <t>सावधिक जीबन बीमा</t>
  </si>
  <si>
    <t>अग्रिम भुक्तानी सावधिक जीबन बीमा</t>
  </si>
  <si>
    <t>रुपान्तरित सावधिक जीवन बीमा</t>
  </si>
  <si>
    <t>बालबच्चा सम्बन्धि सावधिक जीबन बीमा</t>
  </si>
  <si>
    <t>बैदेशिक रोजगार म्यादि जीबन बीमा</t>
  </si>
  <si>
    <t>आजिबन जीबन बीमा</t>
  </si>
  <si>
    <t>एकल बीमाशुल्क जीबन बीमा</t>
  </si>
  <si>
    <t>म्यादि जीबन बीमा</t>
  </si>
  <si>
    <t>लघु जीबन बीमा</t>
  </si>
  <si>
    <t>अन्य जीवन बीमा</t>
  </si>
  <si>
    <t>कोशी</t>
  </si>
  <si>
    <t>मधेश</t>
  </si>
  <si>
    <t>बागमती</t>
  </si>
  <si>
    <t>गण्डकी</t>
  </si>
  <si>
    <t>लुम्बिनी</t>
  </si>
  <si>
    <t>कर्णाली</t>
  </si>
  <si>
    <t>सुदूरपश्चिम</t>
  </si>
  <si>
    <t>रकम रु.लाखमा</t>
  </si>
  <si>
    <t>एकल बीमा शुल्क जीबन बीमा</t>
  </si>
  <si>
    <t>असार महिनाको</t>
  </si>
  <si>
    <t>असार मसान्तसम्मको</t>
  </si>
  <si>
    <t>जीवन बीमा ब्यवसाय गर्ने बीमकहरुको असार मसान्तसम्ममा सक्रिय रहेका कुल बीमालेख संख्याको प्रदेशगत विवरण</t>
  </si>
  <si>
    <t>जीवन बीमा ब्यवसाय गर्ने बीमकहरुले असार मसान्तसम्ममा बिभिन्न बीमालेखहरुबाट संकलन गरेको कुल बीमाशुल्कको प्रदेशगत विवरण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</si>
</sst>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00000"/>
    <numFmt numFmtId="166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i/>
      <sz val="8"/>
      <color rgb="FFC00000"/>
      <name val="Kalimati"/>
      <charset val="1"/>
    </font>
    <font>
      <b/>
      <i/>
      <sz val="8"/>
      <color theme="1"/>
      <name val="Kalimati"/>
      <charset val="1"/>
    </font>
    <font>
      <b/>
      <sz val="16"/>
      <color rgb="FF0070C0"/>
      <name val="Kalimati"/>
      <charset val="1"/>
    </font>
    <font>
      <b/>
      <sz val="11"/>
      <color theme="1"/>
      <name val="Kalimati"/>
      <charset val="1"/>
    </font>
    <font>
      <b/>
      <sz val="9"/>
      <color theme="1"/>
      <name val="Kalimati"/>
      <charset val="1"/>
    </font>
    <font>
      <b/>
      <sz val="8"/>
      <color theme="1"/>
      <name val="Kalimati"/>
      <charset val="1"/>
    </font>
    <font>
      <sz val="12"/>
      <color theme="1"/>
      <name val="Fontasy Himali"/>
      <family val="5"/>
    </font>
    <font>
      <b/>
      <sz val="12"/>
      <color theme="1"/>
      <name val="Kalimati"/>
      <charset val="1"/>
    </font>
    <font>
      <sz val="11"/>
      <color theme="1"/>
      <name val="Kalimati"/>
      <charset val="1"/>
    </font>
    <font>
      <b/>
      <sz val="9"/>
      <color theme="1"/>
      <name val="Fontasy Himali"/>
      <family val="5"/>
    </font>
    <font>
      <i/>
      <sz val="10"/>
      <color theme="1"/>
      <name val="Kalimati"/>
      <charset val="1"/>
    </font>
    <font>
      <b/>
      <sz val="14"/>
      <color theme="1"/>
      <name val="Fontasy Himali"/>
      <family val="5"/>
    </font>
    <font>
      <b/>
      <sz val="14"/>
      <color theme="1"/>
      <name val="Kalimati"/>
      <charset val="1"/>
    </font>
    <font>
      <i/>
      <sz val="8"/>
      <color theme="1"/>
      <name val="Kalimati"/>
      <charset val="1"/>
    </font>
    <font>
      <b/>
      <sz val="14"/>
      <color rgb="FF0070C0"/>
      <name val="Kalimati"/>
      <charset val="1"/>
    </font>
    <font>
      <b/>
      <sz val="12"/>
      <name val="Kalimati"/>
      <charset val="1"/>
    </font>
    <font>
      <b/>
      <i/>
      <sz val="7.5"/>
      <color theme="1"/>
      <name val="Kalimati"/>
      <charset val="1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4" borderId="3" xfId="2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3" xfId="0" applyFont="1" applyBorder="1"/>
    <xf numFmtId="0" fontId="10" fillId="4" borderId="3" xfId="0" applyFont="1" applyFill="1" applyBorder="1"/>
    <xf numFmtId="43" fontId="11" fillId="0" borderId="3" xfId="3" applyFont="1" applyBorder="1" applyAlignment="1">
      <alignment horizontal="center" vertical="center"/>
    </xf>
    <xf numFmtId="164" fontId="11" fillId="0" borderId="3" xfId="3" applyNumberFormat="1" applyFont="1" applyBorder="1" applyAlignment="1">
      <alignment horizontal="center" vertical="center"/>
    </xf>
    <xf numFmtId="164" fontId="11" fillId="0" borderId="3" xfId="3" applyNumberFormat="1" applyFont="1" applyFill="1" applyBorder="1" applyAlignment="1">
      <alignment horizontal="center" vertical="center"/>
    </xf>
    <xf numFmtId="43" fontId="11" fillId="0" borderId="3" xfId="3" applyFont="1" applyFill="1" applyBorder="1" applyAlignment="1">
      <alignment horizontal="left" vertical="center"/>
    </xf>
    <xf numFmtId="164" fontId="0" fillId="0" borderId="0" xfId="0" applyNumberFormat="1"/>
    <xf numFmtId="43" fontId="11" fillId="0" borderId="3" xfId="3" applyFont="1" applyFill="1" applyBorder="1" applyAlignment="1">
      <alignment horizontal="center" vertical="center"/>
    </xf>
    <xf numFmtId="43" fontId="6" fillId="5" borderId="3" xfId="3" applyFont="1" applyFill="1" applyBorder="1" applyAlignment="1">
      <alignment horizontal="center" vertical="center"/>
    </xf>
    <xf numFmtId="164" fontId="6" fillId="5" borderId="3" xfId="3" applyNumberFormat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/>
    </xf>
    <xf numFmtId="43" fontId="11" fillId="3" borderId="3" xfId="3" applyFont="1" applyFill="1" applyBorder="1" applyAlignment="1">
      <alignment horizontal="center" vertical="center"/>
    </xf>
    <xf numFmtId="164" fontId="11" fillId="3" borderId="3" xfId="3" applyNumberFormat="1" applyFont="1" applyFill="1" applyBorder="1" applyAlignment="1">
      <alignment horizontal="center" vertical="center"/>
    </xf>
    <xf numFmtId="43" fontId="11" fillId="3" borderId="3" xfId="3" applyFont="1" applyFill="1" applyBorder="1" applyAlignment="1">
      <alignment horizontal="left" vertical="center"/>
    </xf>
    <xf numFmtId="43" fontId="11" fillId="6" borderId="3" xfId="3" applyFont="1" applyFill="1" applyBorder="1" applyAlignment="1">
      <alignment horizontal="center" vertical="center"/>
    </xf>
    <xf numFmtId="164" fontId="11" fillId="6" borderId="3" xfId="3" applyNumberFormat="1" applyFont="1" applyFill="1" applyBorder="1" applyAlignment="1">
      <alignment horizontal="center" vertical="center"/>
    </xf>
    <xf numFmtId="43" fontId="11" fillId="6" borderId="3" xfId="3" applyFont="1" applyFill="1" applyBorder="1" applyAlignment="1">
      <alignment horizontal="left" vertical="center"/>
    </xf>
    <xf numFmtId="43" fontId="6" fillId="7" borderId="3" xfId="3" applyFont="1" applyFill="1" applyBorder="1" applyAlignment="1">
      <alignment horizontal="center" vertical="center"/>
    </xf>
    <xf numFmtId="164" fontId="6" fillId="7" borderId="3" xfId="3" applyNumberFormat="1" applyFont="1" applyFill="1" applyBorder="1" applyAlignment="1">
      <alignment horizontal="center" vertical="center"/>
    </xf>
    <xf numFmtId="0" fontId="13" fillId="0" borderId="0" xfId="0" applyFont="1"/>
    <xf numFmtId="43" fontId="14" fillId="0" borderId="0" xfId="3" applyFont="1" applyFill="1" applyBorder="1" applyAlignment="1">
      <alignment horizontal="center" vertical="center"/>
    </xf>
    <xf numFmtId="43" fontId="12" fillId="0" borderId="0" xfId="3" applyFont="1" applyFill="1" applyBorder="1" applyAlignment="1">
      <alignment horizontal="center" vertical="center"/>
    </xf>
    <xf numFmtId="43" fontId="8" fillId="0" borderId="0" xfId="3" applyFont="1" applyFill="1" applyBorder="1" applyAlignment="1">
      <alignment vertical="center"/>
    </xf>
    <xf numFmtId="165" fontId="0" fillId="0" borderId="0" xfId="0" applyNumberFormat="1"/>
    <xf numFmtId="0" fontId="7" fillId="0" borderId="0" xfId="0" applyFont="1"/>
    <xf numFmtId="0" fontId="0" fillId="0" borderId="0" xfId="0" applyAlignment="1">
      <alignment vertical="top"/>
    </xf>
    <xf numFmtId="0" fontId="7" fillId="0" borderId="0" xfId="0" applyFont="1" applyAlignment="1">
      <alignment horizontal="left" vertical="center"/>
    </xf>
    <xf numFmtId="43" fontId="7" fillId="0" borderId="0" xfId="0" applyNumberFormat="1" applyFont="1" applyAlignment="1">
      <alignment horizontal="left" vertical="center"/>
    </xf>
    <xf numFmtId="1" fontId="12" fillId="0" borderId="0" xfId="0" applyNumberFormat="1" applyFont="1" applyAlignment="1">
      <alignment horizontal="center" vertical="top"/>
    </xf>
    <xf numFmtId="0" fontId="3" fillId="0" borderId="0" xfId="0" applyFont="1"/>
    <xf numFmtId="2" fontId="12" fillId="0" borderId="0" xfId="0" applyNumberFormat="1" applyFont="1" applyAlignment="1">
      <alignment horizontal="center" vertical="top"/>
    </xf>
    <xf numFmtId="0" fontId="10" fillId="4" borderId="3" xfId="2" applyFont="1" applyFill="1" applyBorder="1" applyAlignment="1">
      <alignment horizontal="center" vertical="center" wrapText="1"/>
    </xf>
    <xf numFmtId="43" fontId="11" fillId="0" borderId="3" xfId="3" applyFont="1" applyFill="1" applyBorder="1" applyAlignment="1">
      <alignment horizontal="center" vertical="top"/>
    </xf>
    <xf numFmtId="43" fontId="0" fillId="0" borderId="0" xfId="0" applyNumberFormat="1" applyAlignment="1">
      <alignment vertical="top"/>
    </xf>
    <xf numFmtId="0" fontId="1" fillId="3" borderId="3" xfId="0" applyFont="1" applyFill="1" applyBorder="1" applyAlignment="1">
      <alignment vertical="top"/>
    </xf>
    <xf numFmtId="0" fontId="11" fillId="3" borderId="3" xfId="0" applyFont="1" applyFill="1" applyBorder="1" applyAlignment="1">
      <alignment vertical="top"/>
    </xf>
    <xf numFmtId="43" fontId="11" fillId="3" borderId="3" xfId="3" applyFont="1" applyFill="1" applyBorder="1" applyAlignment="1">
      <alignment horizontal="center" vertical="top"/>
    </xf>
    <xf numFmtId="43" fontId="6" fillId="4" borderId="3" xfId="3" applyFont="1" applyFill="1" applyBorder="1"/>
    <xf numFmtId="164" fontId="6" fillId="4" borderId="3" xfId="3" applyNumberFormat="1" applyFont="1" applyFill="1" applyBorder="1"/>
    <xf numFmtId="0" fontId="8" fillId="0" borderId="7" xfId="0" applyFont="1" applyBorder="1" applyAlignment="1">
      <alignment vertical="center" wrapText="1"/>
    </xf>
    <xf numFmtId="43" fontId="8" fillId="0" borderId="0" xfId="0" applyNumberFormat="1" applyFont="1" applyAlignment="1">
      <alignment vertical="center" wrapText="1"/>
    </xf>
    <xf numFmtId="43" fontId="7" fillId="0" borderId="0" xfId="3" applyFont="1" applyFill="1" applyBorder="1"/>
    <xf numFmtId="0" fontId="8" fillId="0" borderId="0" xfId="0" applyFont="1" applyAlignment="1">
      <alignment vertical="center" wrapText="1"/>
    </xf>
    <xf numFmtId="164" fontId="7" fillId="0" borderId="0" xfId="3" applyNumberFormat="1" applyFont="1" applyFill="1" applyBorder="1"/>
    <xf numFmtId="0" fontId="16" fillId="0" borderId="0" xfId="0" applyFont="1" applyAlignment="1">
      <alignment vertical="center" wrapText="1"/>
    </xf>
    <xf numFmtId="164" fontId="16" fillId="0" borderId="0" xfId="0" applyNumberFormat="1" applyFont="1" applyAlignment="1">
      <alignment vertical="center" wrapText="1"/>
    </xf>
    <xf numFmtId="0" fontId="0" fillId="0" borderId="0" xfId="0" applyAlignment="1">
      <alignment vertical="center"/>
    </xf>
    <xf numFmtId="0" fontId="10" fillId="8" borderId="3" xfId="0" applyFont="1" applyFill="1" applyBorder="1" applyAlignment="1">
      <alignment horizontal="center" vertical="center"/>
    </xf>
    <xf numFmtId="0" fontId="10" fillId="8" borderId="3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center" vertical="center" wrapText="1"/>
    </xf>
    <xf numFmtId="0" fontId="10" fillId="8" borderId="3" xfId="0" applyFont="1" applyFill="1" applyBorder="1"/>
    <xf numFmtId="164" fontId="11" fillId="0" borderId="3" xfId="3" applyNumberFormat="1" applyFont="1" applyBorder="1" applyAlignment="1">
      <alignment vertical="center"/>
    </xf>
    <xf numFmtId="164" fontId="6" fillId="4" borderId="3" xfId="3" applyNumberFormat="1" applyFont="1" applyFill="1" applyBorder="1" applyAlignment="1">
      <alignment vertical="center"/>
    </xf>
    <xf numFmtId="0" fontId="8" fillId="0" borderId="0" xfId="0" applyFont="1"/>
    <xf numFmtId="2" fontId="0" fillId="0" borderId="0" xfId="0" applyNumberFormat="1"/>
    <xf numFmtId="43" fontId="11" fillId="0" borderId="3" xfId="3" applyFont="1" applyBorder="1" applyAlignment="1">
      <alignment horizontal="center"/>
    </xf>
    <xf numFmtId="43" fontId="11" fillId="0" borderId="3" xfId="1" applyFont="1" applyBorder="1" applyAlignment="1">
      <alignment horizontal="center"/>
    </xf>
    <xf numFmtId="43" fontId="6" fillId="4" borderId="3" xfId="1" applyFont="1" applyFill="1" applyBorder="1" applyAlignment="1">
      <alignment horizontal="center"/>
    </xf>
    <xf numFmtId="43" fontId="6" fillId="4" borderId="3" xfId="3" applyFont="1" applyFill="1" applyBorder="1" applyAlignment="1">
      <alignment horizontal="center"/>
    </xf>
    <xf numFmtId="166" fontId="0" fillId="0" borderId="0" xfId="0" applyNumberFormat="1"/>
    <xf numFmtId="43" fontId="15" fillId="0" borderId="0" xfId="0" applyNumberFormat="1" applyFont="1"/>
    <xf numFmtId="43" fontId="11" fillId="0" borderId="0" xfId="3" applyFont="1" applyFill="1" applyBorder="1" applyAlignment="1">
      <alignment horizontal="left" vertical="center"/>
    </xf>
    <xf numFmtId="43" fontId="0" fillId="0" borderId="0" xfId="0" applyNumberFormat="1"/>
    <xf numFmtId="0" fontId="19" fillId="0" borderId="0" xfId="0" applyFont="1" applyAlignment="1">
      <alignment horizontal="right"/>
    </xf>
    <xf numFmtId="0" fontId="10" fillId="4" borderId="3" xfId="0" applyFont="1" applyFill="1" applyBorder="1" applyAlignment="1">
      <alignment horizontal="center"/>
    </xf>
    <xf numFmtId="0" fontId="3" fillId="0" borderId="0" xfId="0" applyFont="1" applyAlignment="1">
      <alignment horizontal="right" vertical="center"/>
    </xf>
    <xf numFmtId="0" fontId="17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 vertical="center"/>
    </xf>
    <xf numFmtId="0" fontId="10" fillId="7" borderId="4" xfId="0" applyFont="1" applyFill="1" applyBorder="1" applyAlignment="1">
      <alignment horizontal="center"/>
    </xf>
    <xf numFmtId="0" fontId="10" fillId="7" borderId="6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center" vertical="top"/>
    </xf>
    <xf numFmtId="0" fontId="10" fillId="3" borderId="6" xfId="0" applyFont="1" applyFill="1" applyBorder="1" applyAlignment="1">
      <alignment horizontal="center" vertical="top"/>
    </xf>
    <xf numFmtId="0" fontId="10" fillId="5" borderId="3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</cellXfs>
  <cellStyles count="4">
    <cellStyle name="Calculation" xfId="2" builtinId="22"/>
    <cellStyle name="Comma" xfId="1" builtinId="3"/>
    <cellStyle name="Comma 2 2" xfId="3" xr:uid="{CC3FD021-7D63-4110-B645-767CE8B6B14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9525</xdr:rowOff>
    </xdr:from>
    <xdr:to>
      <xdr:col>7</xdr:col>
      <xdr:colOff>0</xdr:colOff>
      <xdr:row>27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1CE225C3-5E37-428F-9866-F163732DDC02}"/>
            </a:ext>
          </a:extLst>
        </xdr:cNvPr>
        <xdr:cNvCxnSpPr/>
      </xdr:nvCxnSpPr>
      <xdr:spPr>
        <a:xfrm>
          <a:off x="7667625" y="1123950"/>
          <a:ext cx="0" cy="7858125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33</xdr:row>
      <xdr:rowOff>9525</xdr:rowOff>
    </xdr:from>
    <xdr:to>
      <xdr:col>7</xdr:col>
      <xdr:colOff>9525</xdr:colOff>
      <xdr:row>52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D269AD66-590B-48DD-A54A-6E472C66BEB6}"/>
            </a:ext>
          </a:extLst>
        </xdr:cNvPr>
        <xdr:cNvCxnSpPr/>
      </xdr:nvCxnSpPr>
      <xdr:spPr>
        <a:xfrm flipH="1">
          <a:off x="7667625" y="10906125"/>
          <a:ext cx="9525" cy="6276975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246317</xdr:colOff>
      <xdr:row>0</xdr:row>
      <xdr:rowOff>97664</xdr:rowOff>
    </xdr:from>
    <xdr:to>
      <xdr:col>6</xdr:col>
      <xdr:colOff>91946</xdr:colOff>
      <xdr:row>1</xdr:row>
      <xdr:rowOff>273088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511DB21-7B8C-40F5-8C16-FA6E2D98A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2023" y="97664"/>
          <a:ext cx="2781570" cy="556424"/>
        </a:xfrm>
        <a:prstGeom prst="rect">
          <a:avLst/>
        </a:prstGeom>
      </xdr:spPr>
    </xdr:pic>
    <xdr:clientData/>
  </xdr:twoCellAnchor>
  <xdr:twoCellAnchor editAs="oneCell">
    <xdr:from>
      <xdr:col>4</xdr:col>
      <xdr:colOff>861493</xdr:colOff>
      <xdr:row>30</xdr:row>
      <xdr:rowOff>83011</xdr:rowOff>
    </xdr:from>
    <xdr:to>
      <xdr:col>6</xdr:col>
      <xdr:colOff>407493</xdr:colOff>
      <xdr:row>32</xdr:row>
      <xdr:rowOff>55665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786575F-1F19-46C4-A515-CAEA7E745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6931" y="9941386"/>
          <a:ext cx="2472136" cy="579873"/>
        </a:xfrm>
        <a:prstGeom prst="rect">
          <a:avLst/>
        </a:prstGeom>
      </xdr:spPr>
    </xdr:pic>
    <xdr:clientData/>
  </xdr:twoCellAnchor>
  <xdr:twoCellAnchor editAs="oneCell">
    <xdr:from>
      <xdr:col>5</xdr:col>
      <xdr:colOff>67703</xdr:colOff>
      <xdr:row>64</xdr:row>
      <xdr:rowOff>268942</xdr:rowOff>
    </xdr:from>
    <xdr:to>
      <xdr:col>7</xdr:col>
      <xdr:colOff>448234</xdr:colOff>
      <xdr:row>68</xdr:row>
      <xdr:rowOff>156882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AD38EBB-4D94-4F75-9781-2BA1C687C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8027" y="19991295"/>
          <a:ext cx="3305266" cy="7395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93071-022E-4B22-A24C-12E195A71AF0}">
  <sheetPr>
    <pageSetUpPr fitToPage="1"/>
  </sheetPr>
  <dimension ref="A1:O96"/>
  <sheetViews>
    <sheetView tabSelected="1" view="pageBreakPreview" topLeftCell="A45" zoomScale="85" zoomScaleNormal="85" zoomScaleSheetLayoutView="85" workbookViewId="0">
      <selection activeCell="M64" sqref="M64"/>
    </sheetView>
  </sheetViews>
  <sheetFormatPr defaultRowHeight="15" x14ac:dyDescent="0.25"/>
  <cols>
    <col min="1" max="1" width="5.7109375" bestFit="1" customWidth="1"/>
    <col min="2" max="2" width="19.140625" customWidth="1"/>
    <col min="3" max="3" width="17.85546875" customWidth="1"/>
    <col min="4" max="4" width="19.140625" customWidth="1"/>
    <col min="5" max="5" width="22.5703125" customWidth="1"/>
    <col min="6" max="6" width="21.42578125" bestFit="1" customWidth="1"/>
    <col min="7" max="8" width="22.42578125" bestFit="1" customWidth="1"/>
    <col min="9" max="9" width="20" bestFit="1" customWidth="1"/>
    <col min="10" max="10" width="21.28515625" bestFit="1" customWidth="1"/>
    <col min="11" max="11" width="24.7109375" bestFit="1" customWidth="1"/>
    <col min="12" max="12" width="20.85546875" bestFit="1" customWidth="1"/>
    <col min="13" max="13" width="22.42578125" bestFit="1" customWidth="1"/>
    <col min="14" max="14" width="10.5703125" bestFit="1" customWidth="1"/>
    <col min="15" max="15" width="11.5703125" bestFit="1" customWidth="1"/>
  </cols>
  <sheetData>
    <row r="1" spans="1:14" ht="30" customHeight="1" x14ac:dyDescent="0.25"/>
    <row r="2" spans="1:14" ht="23.25" customHeight="1" x14ac:dyDescent="0.45">
      <c r="C2" s="1"/>
      <c r="D2" s="1"/>
      <c r="E2" s="1"/>
      <c r="F2" s="1"/>
      <c r="G2" s="1"/>
      <c r="H2" s="1"/>
      <c r="I2" s="2"/>
      <c r="J2" s="71" t="s">
        <v>0</v>
      </c>
      <c r="K2" s="71"/>
    </row>
    <row r="3" spans="1:14" ht="34.5" customHeight="1" x14ac:dyDescent="0.45">
      <c r="A3" s="77" t="s">
        <v>1</v>
      </c>
      <c r="B3" s="77"/>
      <c r="C3" s="77"/>
      <c r="D3" s="77"/>
      <c r="E3" s="77"/>
      <c r="F3" s="77"/>
      <c r="G3" s="77"/>
      <c r="H3" s="77"/>
      <c r="I3" s="77"/>
      <c r="J3" s="77"/>
      <c r="K3" s="3" t="s">
        <v>2</v>
      </c>
    </row>
    <row r="4" spans="1:14" ht="27.75" customHeight="1" x14ac:dyDescent="0.25">
      <c r="A4" s="78" t="s">
        <v>3</v>
      </c>
      <c r="B4" s="78" t="s">
        <v>4</v>
      </c>
      <c r="C4" s="86" t="s">
        <v>60</v>
      </c>
      <c r="D4" s="87"/>
      <c r="E4" s="87"/>
      <c r="F4" s="87"/>
      <c r="G4" s="88"/>
      <c r="H4" s="86" t="s">
        <v>61</v>
      </c>
      <c r="I4" s="87"/>
      <c r="J4" s="87"/>
      <c r="K4" s="88"/>
    </row>
    <row r="5" spans="1:14" s="5" customFormat="1" ht="66" customHeight="1" x14ac:dyDescent="0.25">
      <c r="A5" s="78"/>
      <c r="B5" s="78"/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6</v>
      </c>
      <c r="K5" s="4" t="s">
        <v>12</v>
      </c>
    </row>
    <row r="6" spans="1:14" ht="24" x14ac:dyDescent="0.6">
      <c r="A6" s="6">
        <v>1</v>
      </c>
      <c r="B6" s="7" t="s">
        <v>13</v>
      </c>
      <c r="C6" s="8">
        <v>399.52215999999999</v>
      </c>
      <c r="D6" s="8">
        <v>5562.965134</v>
      </c>
      <c r="E6" s="8">
        <f>C6+D6</f>
        <v>5962.4872940000005</v>
      </c>
      <c r="F6" s="9">
        <v>645</v>
      </c>
      <c r="G6" s="8">
        <v>7475.4126500000002</v>
      </c>
      <c r="H6" s="10">
        <v>563258</v>
      </c>
      <c r="I6" s="11">
        <v>7976.8455700000004</v>
      </c>
      <c r="J6" s="11">
        <v>88428.209130000003</v>
      </c>
      <c r="K6" s="11">
        <f>I6+J6</f>
        <v>96405.054700000008</v>
      </c>
      <c r="M6" s="67"/>
    </row>
    <row r="7" spans="1:14" ht="24" x14ac:dyDescent="0.6">
      <c r="A7" s="6">
        <v>2</v>
      </c>
      <c r="B7" s="7" t="s">
        <v>14</v>
      </c>
      <c r="C7" s="8">
        <v>13086.6909825</v>
      </c>
      <c r="D7" s="8">
        <v>11654.065640000001</v>
      </c>
      <c r="E7" s="8">
        <f t="shared" ref="E7:E19" si="0">C7+D7</f>
        <v>24740.756622500001</v>
      </c>
      <c r="F7" s="9">
        <v>45239</v>
      </c>
      <c r="G7" s="8">
        <v>155781.59106000001</v>
      </c>
      <c r="H7" s="10">
        <v>1333659</v>
      </c>
      <c r="I7" s="11">
        <v>69452.346521399988</v>
      </c>
      <c r="J7" s="11">
        <v>177405.14761010002</v>
      </c>
      <c r="K7" s="11">
        <f t="shared" ref="K7:K19" si="1">I7+J7</f>
        <v>246857.49413150002</v>
      </c>
      <c r="N7" s="68"/>
    </row>
    <row r="8" spans="1:14" ht="24" x14ac:dyDescent="0.6">
      <c r="A8" s="6">
        <v>3</v>
      </c>
      <c r="B8" s="7" t="s">
        <v>15</v>
      </c>
      <c r="C8" s="8">
        <v>29123.195699700002</v>
      </c>
      <c r="D8" s="8">
        <v>46117.578846299992</v>
      </c>
      <c r="E8" s="8">
        <f t="shared" si="0"/>
        <v>75240.774546000001</v>
      </c>
      <c r="F8" s="9">
        <v>118110</v>
      </c>
      <c r="G8" s="8">
        <v>1180148.58745</v>
      </c>
      <c r="H8" s="10">
        <v>1982923</v>
      </c>
      <c r="I8" s="11">
        <v>130792.02538830001</v>
      </c>
      <c r="J8" s="11">
        <v>406092.56532430014</v>
      </c>
      <c r="K8" s="11">
        <f t="shared" si="1"/>
        <v>536884.59071260015</v>
      </c>
    </row>
    <row r="9" spans="1:14" ht="24" x14ac:dyDescent="0.6">
      <c r="A9" s="6">
        <v>4</v>
      </c>
      <c r="B9" s="7" t="s">
        <v>16</v>
      </c>
      <c r="C9" s="8">
        <v>5476.2077499999996</v>
      </c>
      <c r="D9" s="8">
        <v>22027.52331</v>
      </c>
      <c r="E9" s="8">
        <f t="shared" si="0"/>
        <v>27503.731059999998</v>
      </c>
      <c r="F9" s="9">
        <v>13038</v>
      </c>
      <c r="G9" s="8">
        <v>51590.83</v>
      </c>
      <c r="H9" s="10">
        <v>708057</v>
      </c>
      <c r="I9" s="11">
        <v>35373.15367</v>
      </c>
      <c r="J9" s="11">
        <v>176966.18750999999</v>
      </c>
      <c r="K9" s="11">
        <f t="shared" si="1"/>
        <v>212339.34117999999</v>
      </c>
      <c r="N9" s="68"/>
    </row>
    <row r="10" spans="1:14" ht="24" x14ac:dyDescent="0.6">
      <c r="A10" s="6">
        <v>5</v>
      </c>
      <c r="B10" s="7" t="s">
        <v>17</v>
      </c>
      <c r="C10" s="8">
        <v>1954.8595984000003</v>
      </c>
      <c r="D10" s="8">
        <v>5582.825039899999</v>
      </c>
      <c r="E10" s="8">
        <f t="shared" si="0"/>
        <v>7537.6846382999993</v>
      </c>
      <c r="F10" s="9">
        <v>83332</v>
      </c>
      <c r="G10" s="8">
        <v>113126.12414</v>
      </c>
      <c r="H10" s="10">
        <v>767930</v>
      </c>
      <c r="I10" s="11">
        <v>16411.413565999999</v>
      </c>
      <c r="J10" s="11">
        <v>52191.855894299995</v>
      </c>
      <c r="K10" s="11">
        <f t="shared" si="1"/>
        <v>68603.269460299998</v>
      </c>
      <c r="N10" s="68"/>
    </row>
    <row r="11" spans="1:14" ht="24" x14ac:dyDescent="0.6">
      <c r="A11" s="6">
        <v>6</v>
      </c>
      <c r="B11" s="7" t="s">
        <v>18</v>
      </c>
      <c r="C11" s="8">
        <v>5891.4242700000004</v>
      </c>
      <c r="D11" s="8">
        <v>11322.948197300002</v>
      </c>
      <c r="E11" s="8">
        <f t="shared" si="0"/>
        <v>17214.372467300003</v>
      </c>
      <c r="F11" s="9">
        <v>27619</v>
      </c>
      <c r="G11" s="8">
        <v>84712.430999999997</v>
      </c>
      <c r="H11" s="10">
        <v>567536</v>
      </c>
      <c r="I11" s="11">
        <v>27106.812999999998</v>
      </c>
      <c r="J11" s="11">
        <v>77258.670087800012</v>
      </c>
      <c r="K11" s="11">
        <f t="shared" si="1"/>
        <v>104365.48308780001</v>
      </c>
    </row>
    <row r="12" spans="1:14" ht="24" x14ac:dyDescent="0.6">
      <c r="A12" s="6">
        <v>7</v>
      </c>
      <c r="B12" s="7" t="s">
        <v>19</v>
      </c>
      <c r="C12" s="8">
        <v>5086.0577774000039</v>
      </c>
      <c r="D12" s="8">
        <v>7695.3704844999993</v>
      </c>
      <c r="E12" s="8">
        <f t="shared" si="0"/>
        <v>12781.428261900004</v>
      </c>
      <c r="F12" s="9">
        <v>33926</v>
      </c>
      <c r="G12" s="8">
        <v>89149.528675699999</v>
      </c>
      <c r="H12" s="10">
        <v>687950</v>
      </c>
      <c r="I12" s="11">
        <v>27742.066030199949</v>
      </c>
      <c r="J12" s="11">
        <v>46799.00283089999</v>
      </c>
      <c r="K12" s="11">
        <f t="shared" si="1"/>
        <v>74541.068861099935</v>
      </c>
    </row>
    <row r="13" spans="1:14" ht="24" x14ac:dyDescent="0.6">
      <c r="A13" s="6">
        <v>8</v>
      </c>
      <c r="B13" s="7" t="s">
        <v>20</v>
      </c>
      <c r="C13" s="13">
        <v>2919.1667322999997</v>
      </c>
      <c r="D13" s="13">
        <v>5032.54846</v>
      </c>
      <c r="E13" s="8">
        <f t="shared" si="0"/>
        <v>7951.7151923000001</v>
      </c>
      <c r="F13" s="10">
        <v>14498</v>
      </c>
      <c r="G13" s="13">
        <v>44371.897299999997</v>
      </c>
      <c r="H13" s="10">
        <v>397398</v>
      </c>
      <c r="I13" s="11">
        <v>13706.605092699992</v>
      </c>
      <c r="J13" s="11">
        <v>32603.921910000001</v>
      </c>
      <c r="K13" s="11">
        <f t="shared" si="1"/>
        <v>46310.527002699993</v>
      </c>
    </row>
    <row r="14" spans="1:14" ht="24" x14ac:dyDescent="0.6">
      <c r="A14" s="6">
        <v>9</v>
      </c>
      <c r="B14" s="7" t="s">
        <v>21</v>
      </c>
      <c r="C14" s="13">
        <v>4367.9394299000005</v>
      </c>
      <c r="D14" s="8">
        <v>5733.3403900000003</v>
      </c>
      <c r="E14" s="8">
        <f t="shared" si="0"/>
        <v>10101.279819900001</v>
      </c>
      <c r="F14" s="9">
        <v>42018</v>
      </c>
      <c r="G14" s="13">
        <v>105221.85215000001</v>
      </c>
      <c r="H14" s="10">
        <v>2441761</v>
      </c>
      <c r="I14" s="11">
        <v>22738.235469899999</v>
      </c>
      <c r="J14" s="11">
        <v>41470.5604437</v>
      </c>
      <c r="K14" s="11">
        <f t="shared" si="1"/>
        <v>64208.795913599999</v>
      </c>
    </row>
    <row r="15" spans="1:14" ht="21.75" customHeight="1" x14ac:dyDescent="0.6">
      <c r="A15" s="6">
        <v>10</v>
      </c>
      <c r="B15" s="7" t="s">
        <v>22</v>
      </c>
      <c r="C15" s="8">
        <v>6556.672055500002</v>
      </c>
      <c r="D15" s="8">
        <v>9176.3326199999992</v>
      </c>
      <c r="E15" s="8">
        <f t="shared" si="0"/>
        <v>15733.0046755</v>
      </c>
      <c r="F15" s="9">
        <v>118799</v>
      </c>
      <c r="G15" s="8">
        <v>181178.91162919998</v>
      </c>
      <c r="H15" s="10">
        <v>709306</v>
      </c>
      <c r="I15" s="11">
        <v>31077.315153400006</v>
      </c>
      <c r="J15" s="11">
        <v>60612.405500000001</v>
      </c>
      <c r="K15" s="11">
        <f t="shared" si="1"/>
        <v>91689.7206534</v>
      </c>
    </row>
    <row r="16" spans="1:14" ht="24" x14ac:dyDescent="0.6">
      <c r="A16" s="6">
        <v>11</v>
      </c>
      <c r="B16" s="7" t="s">
        <v>23</v>
      </c>
      <c r="C16" s="8">
        <v>9398.9600066000003</v>
      </c>
      <c r="D16" s="8">
        <v>14417.418890000001</v>
      </c>
      <c r="E16" s="8">
        <f t="shared" si="0"/>
        <v>23816.378896599999</v>
      </c>
      <c r="F16" s="9">
        <v>33902</v>
      </c>
      <c r="G16" s="8">
        <v>119757.05117999999</v>
      </c>
      <c r="H16" s="10">
        <v>571740</v>
      </c>
      <c r="I16" s="11">
        <v>37455.765519799992</v>
      </c>
      <c r="J16" s="11">
        <v>91611.54796299999</v>
      </c>
      <c r="K16" s="11">
        <f t="shared" si="1"/>
        <v>129067.31348279997</v>
      </c>
    </row>
    <row r="17" spans="1:13" ht="24" x14ac:dyDescent="0.6">
      <c r="A17" s="6">
        <v>12</v>
      </c>
      <c r="B17" s="7" t="s">
        <v>24</v>
      </c>
      <c r="C17" s="8">
        <v>5150.3257299999996</v>
      </c>
      <c r="D17" s="8">
        <v>8349.9167699999998</v>
      </c>
      <c r="E17" s="8">
        <f t="shared" si="0"/>
        <v>13500.2425</v>
      </c>
      <c r="F17" s="9">
        <v>24012</v>
      </c>
      <c r="G17" s="8">
        <v>99323.969719999994</v>
      </c>
      <c r="H17" s="10">
        <v>435088</v>
      </c>
      <c r="I17" s="11">
        <v>23353.685259999998</v>
      </c>
      <c r="J17" s="11">
        <v>56589.072560000001</v>
      </c>
      <c r="K17" s="11">
        <f t="shared" si="1"/>
        <v>79942.757819999999</v>
      </c>
    </row>
    <row r="18" spans="1:13" ht="24" x14ac:dyDescent="0.6">
      <c r="A18" s="6">
        <v>13</v>
      </c>
      <c r="B18" s="7" t="s">
        <v>25</v>
      </c>
      <c r="C18" s="8">
        <v>6842.7580600000001</v>
      </c>
      <c r="D18" s="8">
        <v>20819.347030000001</v>
      </c>
      <c r="E18" s="8">
        <f t="shared" si="0"/>
        <v>27662.105090000001</v>
      </c>
      <c r="F18" s="9">
        <v>9101</v>
      </c>
      <c r="G18" s="8">
        <v>75962.02</v>
      </c>
      <c r="H18" s="10">
        <v>427715</v>
      </c>
      <c r="I18" s="11">
        <v>29326.342349999999</v>
      </c>
      <c r="J18" s="11">
        <v>156279.52567969999</v>
      </c>
      <c r="K18" s="11">
        <f t="shared" si="1"/>
        <v>185605.86802969998</v>
      </c>
    </row>
    <row r="19" spans="1:13" ht="24" x14ac:dyDescent="0.6">
      <c r="A19" s="6">
        <v>14</v>
      </c>
      <c r="B19" s="7" t="s">
        <v>26</v>
      </c>
      <c r="C19" s="8">
        <v>5430.5038249999998</v>
      </c>
      <c r="D19" s="8">
        <v>5705.7026829999995</v>
      </c>
      <c r="E19" s="8">
        <f t="shared" si="0"/>
        <v>11136.206507999999</v>
      </c>
      <c r="F19" s="9">
        <v>18168</v>
      </c>
      <c r="G19" s="8">
        <v>59994.913619999999</v>
      </c>
      <c r="H19" s="10">
        <v>256070</v>
      </c>
      <c r="I19" s="11">
        <v>21520.747251499997</v>
      </c>
      <c r="J19" s="11">
        <v>41849.050134300007</v>
      </c>
      <c r="K19" s="11">
        <f t="shared" si="1"/>
        <v>63369.797385800004</v>
      </c>
    </row>
    <row r="20" spans="1:13" ht="24" x14ac:dyDescent="0.25">
      <c r="A20" s="83" t="s">
        <v>27</v>
      </c>
      <c r="B20" s="83"/>
      <c r="C20" s="14">
        <f t="shared" ref="C20:J20" si="2">SUM(C6:C19)</f>
        <v>101684.28407730002</v>
      </c>
      <c r="D20" s="14">
        <f t="shared" si="2"/>
        <v>179197.88349500002</v>
      </c>
      <c r="E20" s="14">
        <f>SUM(E6:E19)</f>
        <v>280882.16757230001</v>
      </c>
      <c r="F20" s="15">
        <f t="shared" si="2"/>
        <v>582407</v>
      </c>
      <c r="G20" s="14">
        <f t="shared" si="2"/>
        <v>2367795.1205748999</v>
      </c>
      <c r="H20" s="15">
        <f t="shared" si="2"/>
        <v>11850391</v>
      </c>
      <c r="I20" s="15">
        <f t="shared" si="2"/>
        <v>494033.35984319996</v>
      </c>
      <c r="J20" s="15">
        <f t="shared" si="2"/>
        <v>1506157.7225781004</v>
      </c>
      <c r="K20" s="14">
        <f>I20+J20</f>
        <v>2000191.0824213005</v>
      </c>
    </row>
    <row r="21" spans="1:13" ht="24" x14ac:dyDescent="0.6">
      <c r="A21" s="16" t="s">
        <v>3</v>
      </c>
      <c r="B21" s="16" t="s">
        <v>28</v>
      </c>
      <c r="C21" s="17"/>
      <c r="D21" s="17"/>
      <c r="E21" s="17"/>
      <c r="F21" s="17"/>
      <c r="G21" s="17"/>
      <c r="H21" s="18"/>
      <c r="I21" s="19"/>
      <c r="J21" s="19"/>
      <c r="K21" s="19"/>
    </row>
    <row r="22" spans="1:13" ht="24" x14ac:dyDescent="0.6">
      <c r="A22" s="6">
        <v>1</v>
      </c>
      <c r="B22" s="7" t="s">
        <v>29</v>
      </c>
      <c r="C22" s="8">
        <v>395.98633000000001</v>
      </c>
      <c r="D22" s="8">
        <v>51.911079999999998</v>
      </c>
      <c r="E22" s="8">
        <f t="shared" ref="E22:E24" si="3">C22+D22</f>
        <v>447.89741000000004</v>
      </c>
      <c r="F22" s="9">
        <v>32911</v>
      </c>
      <c r="G22" s="8">
        <v>66155.360889999996</v>
      </c>
      <c r="H22" s="9">
        <v>1512857</v>
      </c>
      <c r="I22" s="11">
        <v>4005.2348913999999</v>
      </c>
      <c r="J22" s="11">
        <v>264.56743</v>
      </c>
      <c r="K22" s="11">
        <f t="shared" ref="K22:K24" si="4">I22+J22</f>
        <v>4269.8023213999995</v>
      </c>
    </row>
    <row r="23" spans="1:13" ht="24" x14ac:dyDescent="0.6">
      <c r="A23" s="6">
        <v>2</v>
      </c>
      <c r="B23" s="7" t="s">
        <v>30</v>
      </c>
      <c r="C23" s="8">
        <v>370.80248999999998</v>
      </c>
      <c r="D23" s="8">
        <v>31.667840000000002</v>
      </c>
      <c r="E23" s="8">
        <f t="shared" si="3"/>
        <v>402.47032999999999</v>
      </c>
      <c r="F23" s="9">
        <v>22545</v>
      </c>
      <c r="G23" s="8">
        <v>32501.8429</v>
      </c>
      <c r="H23" s="9">
        <v>564121</v>
      </c>
      <c r="I23" s="11">
        <v>3884.0731099999998</v>
      </c>
      <c r="J23" s="11">
        <v>296.81562000000002</v>
      </c>
      <c r="K23" s="11">
        <f t="shared" si="4"/>
        <v>4180.8887299999997</v>
      </c>
    </row>
    <row r="24" spans="1:13" ht="24" x14ac:dyDescent="0.6">
      <c r="A24" s="6">
        <v>3</v>
      </c>
      <c r="B24" s="7" t="s">
        <v>31</v>
      </c>
      <c r="C24" s="8">
        <v>547.93937000000005</v>
      </c>
      <c r="D24" s="8">
        <v>65.033559999999994</v>
      </c>
      <c r="E24" s="8">
        <f t="shared" si="3"/>
        <v>612.97293000000002</v>
      </c>
      <c r="F24" s="9">
        <v>55147</v>
      </c>
      <c r="G24" s="8">
        <v>83350.514639999994</v>
      </c>
      <c r="H24" s="9">
        <v>416369</v>
      </c>
      <c r="I24" s="11">
        <v>3172.1262700000002</v>
      </c>
      <c r="J24" s="11">
        <v>486.13616000000002</v>
      </c>
      <c r="K24" s="11">
        <f t="shared" si="4"/>
        <v>3658.2624300000002</v>
      </c>
    </row>
    <row r="25" spans="1:13" ht="24" x14ac:dyDescent="0.6">
      <c r="A25" s="84" t="s">
        <v>32</v>
      </c>
      <c r="B25" s="84"/>
      <c r="C25" s="14">
        <f t="shared" ref="C25:G25" si="5">SUM(C22:C24)</f>
        <v>1314.72819</v>
      </c>
      <c r="D25" s="14">
        <f t="shared" si="5"/>
        <v>148.61248000000001</v>
      </c>
      <c r="E25" s="14">
        <f>SUM(E22:E24)</f>
        <v>1463.34067</v>
      </c>
      <c r="F25" s="15">
        <f t="shared" si="5"/>
        <v>110603</v>
      </c>
      <c r="G25" s="14">
        <f t="shared" si="5"/>
        <v>182007.71843000001</v>
      </c>
      <c r="H25" s="14">
        <f>SUM(H22:H24)</f>
        <v>2493347</v>
      </c>
      <c r="I25" s="14">
        <f t="shared" ref="I25:J25" si="6">SUM(I22:I24)</f>
        <v>11061.434271399999</v>
      </c>
      <c r="J25" s="14">
        <f t="shared" si="6"/>
        <v>1047.5192099999999</v>
      </c>
      <c r="K25" s="14">
        <f>I25+J25</f>
        <v>12108.9534814</v>
      </c>
    </row>
    <row r="26" spans="1:13" ht="24" x14ac:dyDescent="0.6">
      <c r="A26" s="85" t="s">
        <v>33</v>
      </c>
      <c r="B26" s="85"/>
      <c r="C26" s="20">
        <v>2842.9118800000001</v>
      </c>
      <c r="D26" s="20">
        <v>0</v>
      </c>
      <c r="E26" s="20">
        <f>C26+D26</f>
        <v>2842.9118800000001</v>
      </c>
      <c r="F26" s="21">
        <v>67119</v>
      </c>
      <c r="G26" s="20">
        <v>815320</v>
      </c>
      <c r="H26" s="21">
        <v>2448492</v>
      </c>
      <c r="I26" s="22">
        <v>33670.971469300006</v>
      </c>
      <c r="J26" s="22">
        <v>0</v>
      </c>
      <c r="K26" s="22">
        <f>I26+J26</f>
        <v>33670.971469300006</v>
      </c>
    </row>
    <row r="27" spans="1:13" ht="24" x14ac:dyDescent="0.6">
      <c r="A27" s="74" t="s">
        <v>34</v>
      </c>
      <c r="B27" s="75"/>
      <c r="C27" s="23">
        <f>C20+C25+C26</f>
        <v>105841.92414730001</v>
      </c>
      <c r="D27" s="23">
        <f t="shared" ref="D27:J27" si="7">D20+D25+D26</f>
        <v>179346.49597500003</v>
      </c>
      <c r="E27" s="23">
        <f>E20+E25+E26</f>
        <v>285188.42012230004</v>
      </c>
      <c r="F27" s="24">
        <f t="shared" si="7"/>
        <v>760129</v>
      </c>
      <c r="G27" s="23">
        <f>G20+G25+G26</f>
        <v>3365122.8390048998</v>
      </c>
      <c r="H27" s="24">
        <f>H20+H25+H26</f>
        <v>16792230</v>
      </c>
      <c r="I27" s="23">
        <f>I20+I25+I26</f>
        <v>538765.76558389992</v>
      </c>
      <c r="J27" s="23">
        <f t="shared" si="7"/>
        <v>1507205.2417881005</v>
      </c>
      <c r="K27" s="23">
        <f>K20+K25+K26</f>
        <v>2045971.0073720005</v>
      </c>
    </row>
    <row r="28" spans="1:13" ht="28.5" x14ac:dyDescent="0.7">
      <c r="A28" s="25"/>
      <c r="C28" s="26"/>
      <c r="D28" s="26"/>
      <c r="E28" s="66"/>
      <c r="F28" s="27"/>
      <c r="G28" s="28"/>
      <c r="I28" s="29"/>
      <c r="J28" s="29"/>
      <c r="K28" s="29"/>
      <c r="L28" s="29"/>
      <c r="M28" s="29"/>
    </row>
    <row r="29" spans="1:13" x14ac:dyDescent="0.25">
      <c r="C29" s="27"/>
      <c r="D29" s="27"/>
      <c r="E29" s="27"/>
      <c r="F29" s="27"/>
      <c r="G29" s="27"/>
      <c r="H29" s="27"/>
      <c r="I29" s="27"/>
      <c r="J29" s="27"/>
      <c r="K29" s="27"/>
      <c r="L29" s="29"/>
      <c r="M29" s="29"/>
    </row>
    <row r="30" spans="1:13" ht="18" x14ac:dyDescent="0.45">
      <c r="B30" s="30"/>
      <c r="C30" s="27"/>
      <c r="D30" s="27"/>
      <c r="E30" s="27"/>
      <c r="F30" s="27"/>
      <c r="G30" s="27"/>
      <c r="H30" s="27"/>
      <c r="I30" s="29"/>
      <c r="J30" s="29"/>
      <c r="K30" s="29"/>
      <c r="L30" s="29"/>
      <c r="M30" s="29"/>
    </row>
    <row r="31" spans="1:13" s="31" customFormat="1" ht="19.5" customHeight="1" x14ac:dyDescent="0.25"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</row>
    <row r="32" spans="1:13" s="31" customFormat="1" ht="27.75" customHeight="1" x14ac:dyDescent="0.45">
      <c r="B32" s="32"/>
      <c r="C32" s="32"/>
      <c r="D32" s="33"/>
      <c r="E32" s="32"/>
      <c r="F32" s="32"/>
      <c r="H32" s="32"/>
      <c r="I32" s="34"/>
      <c r="J32" s="76" t="s">
        <v>0</v>
      </c>
      <c r="K32" s="76"/>
      <c r="L32" s="35"/>
      <c r="M32" s="36"/>
    </row>
    <row r="33" spans="1:13" s="31" customFormat="1" ht="39" customHeight="1" x14ac:dyDescent="0.45">
      <c r="B33" s="77" t="s">
        <v>36</v>
      </c>
      <c r="C33" s="77"/>
      <c r="D33" s="77"/>
      <c r="E33" s="77"/>
      <c r="F33" s="77"/>
      <c r="G33" s="77"/>
      <c r="H33" s="77"/>
      <c r="I33" s="77"/>
      <c r="J33" s="77"/>
      <c r="K33" s="2" t="s">
        <v>2</v>
      </c>
      <c r="M33" s="2"/>
    </row>
    <row r="34" spans="1:13" s="31" customFormat="1" ht="24" x14ac:dyDescent="0.25">
      <c r="A34" s="78" t="s">
        <v>3</v>
      </c>
      <c r="B34" s="79" t="s">
        <v>4</v>
      </c>
      <c r="C34" s="80" t="s">
        <v>60</v>
      </c>
      <c r="D34" s="81"/>
      <c r="E34" s="81"/>
      <c r="F34" s="81"/>
      <c r="G34" s="82"/>
      <c r="H34" s="80" t="s">
        <v>61</v>
      </c>
      <c r="I34" s="81"/>
      <c r="J34" s="81"/>
      <c r="K34" s="82"/>
    </row>
    <row r="35" spans="1:13" s="31" customFormat="1" ht="63.75" customHeight="1" x14ac:dyDescent="0.25">
      <c r="A35" s="78"/>
      <c r="B35" s="79"/>
      <c r="C35" s="37" t="s">
        <v>5</v>
      </c>
      <c r="D35" s="37" t="s">
        <v>6</v>
      </c>
      <c r="E35" s="37" t="s">
        <v>37</v>
      </c>
      <c r="F35" s="37" t="s">
        <v>8</v>
      </c>
      <c r="G35" s="37" t="s">
        <v>9</v>
      </c>
      <c r="H35" s="37" t="s">
        <v>10</v>
      </c>
      <c r="I35" s="37" t="s">
        <v>5</v>
      </c>
      <c r="J35" s="37" t="s">
        <v>6</v>
      </c>
      <c r="K35" s="37" t="s">
        <v>38</v>
      </c>
    </row>
    <row r="36" spans="1:13" s="31" customFormat="1" ht="24" x14ac:dyDescent="0.6">
      <c r="A36" s="6">
        <v>1</v>
      </c>
      <c r="B36" s="7" t="s">
        <v>14</v>
      </c>
      <c r="C36" s="11">
        <v>1036.3006525000001</v>
      </c>
      <c r="D36" s="11">
        <v>0</v>
      </c>
      <c r="E36" s="11">
        <f>C36+D36</f>
        <v>1036.3006525000001</v>
      </c>
      <c r="F36" s="11">
        <v>35789</v>
      </c>
      <c r="G36" s="11">
        <v>67300.143519999998</v>
      </c>
      <c r="H36" s="11">
        <v>797148</v>
      </c>
      <c r="I36" s="38">
        <v>8336.951931399999</v>
      </c>
      <c r="J36" s="38">
        <v>0</v>
      </c>
      <c r="K36" s="38">
        <f>I36+J36</f>
        <v>8336.951931399999</v>
      </c>
      <c r="L36" s="39"/>
      <c r="M36" s="39"/>
    </row>
    <row r="37" spans="1:13" s="31" customFormat="1" ht="24" x14ac:dyDescent="0.6">
      <c r="A37" s="6">
        <v>2</v>
      </c>
      <c r="B37" s="7" t="s">
        <v>15</v>
      </c>
      <c r="C37" s="11">
        <v>223.66537969999999</v>
      </c>
      <c r="D37" s="11">
        <v>3.04461</v>
      </c>
      <c r="E37" s="11">
        <f t="shared" ref="E37:E51" si="8">C37+D37</f>
        <v>226.70998969999999</v>
      </c>
      <c r="F37" s="11">
        <v>90471</v>
      </c>
      <c r="G37" s="11">
        <v>980564.46745</v>
      </c>
      <c r="H37" s="11">
        <v>917945</v>
      </c>
      <c r="I37" s="38">
        <v>2148.1491283000005</v>
      </c>
      <c r="J37" s="38">
        <v>30.0913</v>
      </c>
      <c r="K37" s="38">
        <f t="shared" ref="K37:K51" si="9">I37+J37</f>
        <v>2178.2404283000005</v>
      </c>
      <c r="L37" s="39"/>
      <c r="M37" s="39"/>
    </row>
    <row r="38" spans="1:13" s="31" customFormat="1" ht="24" x14ac:dyDescent="0.6">
      <c r="A38" s="6">
        <v>3</v>
      </c>
      <c r="B38" s="7" t="s">
        <v>16</v>
      </c>
      <c r="C38" s="11">
        <v>2.9841799999999998</v>
      </c>
      <c r="D38" s="11">
        <v>3.7499999999999999E-2</v>
      </c>
      <c r="E38" s="11">
        <f t="shared" si="8"/>
        <v>3.0216799999999999</v>
      </c>
      <c r="F38" s="11">
        <v>417</v>
      </c>
      <c r="G38" s="11">
        <v>192.15</v>
      </c>
      <c r="H38" s="11">
        <v>1286</v>
      </c>
      <c r="I38" s="38">
        <v>8.4880899999999997</v>
      </c>
      <c r="J38" s="38">
        <v>3.7499999999999999E-2</v>
      </c>
      <c r="K38" s="38">
        <f t="shared" si="9"/>
        <v>8.5255899999999993</v>
      </c>
      <c r="L38" s="39"/>
      <c r="M38" s="39"/>
    </row>
    <row r="39" spans="1:13" s="31" customFormat="1" ht="24" x14ac:dyDescent="0.6">
      <c r="A39" s="6">
        <v>4</v>
      </c>
      <c r="B39" s="7" t="s">
        <v>17</v>
      </c>
      <c r="C39" s="11">
        <v>150.84299899999999</v>
      </c>
      <c r="D39" s="11">
        <v>0</v>
      </c>
      <c r="E39" s="11">
        <f t="shared" si="8"/>
        <v>150.84299899999999</v>
      </c>
      <c r="F39" s="11">
        <v>33963</v>
      </c>
      <c r="G39" s="11">
        <v>37250.032839</v>
      </c>
      <c r="H39" s="11">
        <v>242829</v>
      </c>
      <c r="I39" s="38">
        <v>1197.7259146000006</v>
      </c>
      <c r="J39" s="38">
        <v>0</v>
      </c>
      <c r="K39" s="38">
        <f t="shared" si="9"/>
        <v>1197.7259146000006</v>
      </c>
      <c r="L39" s="39"/>
      <c r="M39" s="39"/>
    </row>
    <row r="40" spans="1:13" s="31" customFormat="1" ht="24" x14ac:dyDescent="0.6">
      <c r="A40" s="6">
        <v>5</v>
      </c>
      <c r="B40" s="7" t="s">
        <v>18</v>
      </c>
      <c r="C40" s="11">
        <v>11.314310000000001</v>
      </c>
      <c r="D40" s="11">
        <v>2.1455199999999999</v>
      </c>
      <c r="E40" s="11">
        <f t="shared" si="8"/>
        <v>13.45983</v>
      </c>
      <c r="F40" s="11">
        <v>125</v>
      </c>
      <c r="G40" s="11">
        <v>254.55</v>
      </c>
      <c r="H40" s="11">
        <v>1516</v>
      </c>
      <c r="I40" s="38">
        <v>44.968670000000003</v>
      </c>
      <c r="J40" s="38">
        <v>54.170729999999999</v>
      </c>
      <c r="K40" s="38">
        <f t="shared" si="9"/>
        <v>99.139399999999995</v>
      </c>
      <c r="L40" s="39"/>
      <c r="M40" s="39"/>
    </row>
    <row r="41" spans="1:13" s="31" customFormat="1" ht="24" x14ac:dyDescent="0.6">
      <c r="A41" s="6">
        <v>6</v>
      </c>
      <c r="B41" s="7" t="s">
        <v>20</v>
      </c>
      <c r="C41" s="11">
        <v>114.65160229999998</v>
      </c>
      <c r="D41" s="11">
        <v>0</v>
      </c>
      <c r="E41" s="11">
        <f t="shared" si="8"/>
        <v>114.65160229999998</v>
      </c>
      <c r="F41" s="11">
        <v>12013</v>
      </c>
      <c r="G41" s="11">
        <v>24138.047299999998</v>
      </c>
      <c r="H41" s="11">
        <v>303589</v>
      </c>
      <c r="I41" s="38">
        <v>929.80554269999982</v>
      </c>
      <c r="J41" s="38">
        <v>5.52386</v>
      </c>
      <c r="K41" s="38">
        <f t="shared" si="9"/>
        <v>935.32940269999983</v>
      </c>
      <c r="L41" s="39"/>
      <c r="M41" s="39"/>
    </row>
    <row r="42" spans="1:13" s="31" customFormat="1" ht="24" x14ac:dyDescent="0.6">
      <c r="A42" s="6">
        <v>7</v>
      </c>
      <c r="B42" s="7" t="s">
        <v>39</v>
      </c>
      <c r="C42" s="11">
        <v>460.16250509999998</v>
      </c>
      <c r="D42" s="11">
        <v>9.0876099999999997</v>
      </c>
      <c r="E42" s="11">
        <f t="shared" si="8"/>
        <v>469.25011509999996</v>
      </c>
      <c r="F42" s="11">
        <v>37459</v>
      </c>
      <c r="G42" s="11">
        <v>69370.339240000001</v>
      </c>
      <c r="H42" s="11">
        <v>2328464</v>
      </c>
      <c r="I42" s="38">
        <v>465.51499509999996</v>
      </c>
      <c r="J42" s="38">
        <v>95.943070000000006</v>
      </c>
      <c r="K42" s="38">
        <f t="shared" si="9"/>
        <v>561.4580651</v>
      </c>
      <c r="L42" s="39"/>
      <c r="M42" s="39"/>
    </row>
    <row r="43" spans="1:13" s="31" customFormat="1" ht="24" x14ac:dyDescent="0.6">
      <c r="A43" s="6">
        <v>8</v>
      </c>
      <c r="B43" s="7" t="s">
        <v>22</v>
      </c>
      <c r="C43" s="11">
        <v>541.99841549999985</v>
      </c>
      <c r="D43" s="11">
        <v>0</v>
      </c>
      <c r="E43" s="11">
        <f t="shared" si="8"/>
        <v>541.99841549999985</v>
      </c>
      <c r="F43" s="11">
        <v>113442</v>
      </c>
      <c r="G43" s="11">
        <v>140125.31662920001</v>
      </c>
      <c r="H43" s="11">
        <v>463166</v>
      </c>
      <c r="I43" s="38">
        <v>4754.1148148999964</v>
      </c>
      <c r="J43" s="38">
        <v>0</v>
      </c>
      <c r="K43" s="38">
        <f t="shared" si="9"/>
        <v>4754.1148148999964</v>
      </c>
      <c r="L43" s="39"/>
      <c r="M43" s="39"/>
    </row>
    <row r="44" spans="1:13" s="31" customFormat="1" ht="24" x14ac:dyDescent="0.6">
      <c r="A44" s="6">
        <v>9</v>
      </c>
      <c r="B44" s="7" t="s">
        <v>23</v>
      </c>
      <c r="C44" s="11">
        <v>205.47487849999999</v>
      </c>
      <c r="D44" s="11">
        <v>0</v>
      </c>
      <c r="E44" s="11">
        <f t="shared" si="8"/>
        <v>205.47487849999999</v>
      </c>
      <c r="F44" s="11">
        <v>22278</v>
      </c>
      <c r="G44" s="11">
        <v>46519.646540000002</v>
      </c>
      <c r="H44" s="11">
        <v>270723</v>
      </c>
      <c r="I44" s="38">
        <v>2022.7862133999995</v>
      </c>
      <c r="J44" s="38">
        <v>0</v>
      </c>
      <c r="K44" s="38">
        <f t="shared" si="9"/>
        <v>2022.7862133999995</v>
      </c>
      <c r="L44" s="39"/>
      <c r="M44" s="39"/>
    </row>
    <row r="45" spans="1:13" s="31" customFormat="1" ht="24" x14ac:dyDescent="0.6">
      <c r="A45" s="6">
        <v>10</v>
      </c>
      <c r="B45" s="7" t="s">
        <v>24</v>
      </c>
      <c r="C45" s="11">
        <v>217.32417000000001</v>
      </c>
      <c r="D45" s="11">
        <v>0</v>
      </c>
      <c r="E45" s="11">
        <f t="shared" si="8"/>
        <v>217.32417000000001</v>
      </c>
      <c r="F45" s="11">
        <v>19596</v>
      </c>
      <c r="G45" s="11">
        <v>61172.02622</v>
      </c>
      <c r="H45" s="11">
        <v>302267</v>
      </c>
      <c r="I45" s="38">
        <v>2122.8038099999999</v>
      </c>
      <c r="J45" s="38">
        <v>0</v>
      </c>
      <c r="K45" s="38">
        <f t="shared" si="9"/>
        <v>2122.8038099999999</v>
      </c>
      <c r="L45" s="39"/>
      <c r="M45" s="39"/>
    </row>
    <row r="46" spans="1:13" s="31" customFormat="1" ht="24" x14ac:dyDescent="0.6">
      <c r="A46" s="6">
        <v>11</v>
      </c>
      <c r="B46" s="7" t="s">
        <v>25</v>
      </c>
      <c r="C46" s="11">
        <v>0</v>
      </c>
      <c r="D46" s="11">
        <v>5.5E-2</v>
      </c>
      <c r="E46" s="11">
        <f t="shared" si="8"/>
        <v>5.5E-2</v>
      </c>
      <c r="F46" s="11"/>
      <c r="G46" s="11">
        <v>0</v>
      </c>
      <c r="H46" s="11">
        <v>135</v>
      </c>
      <c r="I46" s="38">
        <v>0</v>
      </c>
      <c r="J46" s="38">
        <v>0.1166</v>
      </c>
      <c r="K46" s="38">
        <f t="shared" si="9"/>
        <v>0.1166</v>
      </c>
      <c r="L46" s="39"/>
      <c r="M46" s="39"/>
    </row>
    <row r="47" spans="1:13" s="31" customFormat="1" ht="24" x14ac:dyDescent="0.6">
      <c r="A47" s="6">
        <v>12</v>
      </c>
      <c r="B47" s="7" t="s">
        <v>26</v>
      </c>
      <c r="C47" s="11">
        <v>166.02402499999999</v>
      </c>
      <c r="D47" s="11">
        <v>0</v>
      </c>
      <c r="E47" s="11">
        <f t="shared" si="8"/>
        <v>166.02402499999999</v>
      </c>
      <c r="F47" s="11">
        <v>13415</v>
      </c>
      <c r="G47" s="11">
        <v>27040.353620000002</v>
      </c>
      <c r="H47" s="11">
        <v>138453</v>
      </c>
      <c r="I47" s="38">
        <v>1093.3237281000002</v>
      </c>
      <c r="J47" s="38">
        <v>0</v>
      </c>
      <c r="K47" s="38">
        <f t="shared" si="9"/>
        <v>1093.3237281000002</v>
      </c>
      <c r="L47" s="39"/>
      <c r="M47" s="39"/>
    </row>
    <row r="48" spans="1:13" s="31" customFormat="1" ht="24" x14ac:dyDescent="0.6">
      <c r="A48" s="16" t="s">
        <v>3</v>
      </c>
      <c r="B48" s="16" t="s">
        <v>28</v>
      </c>
      <c r="C48" s="40"/>
      <c r="D48" s="40"/>
      <c r="E48" s="40"/>
      <c r="F48" s="19"/>
      <c r="G48" s="40"/>
      <c r="H48" s="40"/>
      <c r="I48" s="41"/>
      <c r="J48" s="41"/>
      <c r="K48" s="42"/>
      <c r="L48" s="39"/>
      <c r="M48" s="39"/>
    </row>
    <row r="49" spans="1:13" s="31" customFormat="1" ht="24" x14ac:dyDescent="0.6">
      <c r="A49" s="6">
        <v>1</v>
      </c>
      <c r="B49" s="7" t="s">
        <v>29</v>
      </c>
      <c r="C49" s="11">
        <v>395.98633000000001</v>
      </c>
      <c r="D49" s="11">
        <v>51.911079999999998</v>
      </c>
      <c r="E49" s="11">
        <f t="shared" si="8"/>
        <v>447.89741000000004</v>
      </c>
      <c r="F49" s="11">
        <v>32911</v>
      </c>
      <c r="G49" s="11">
        <v>66155.360889999996</v>
      </c>
      <c r="H49" s="11">
        <v>1512857</v>
      </c>
      <c r="I49" s="38">
        <v>4005.2348913999999</v>
      </c>
      <c r="J49" s="38">
        <v>264.56743</v>
      </c>
      <c r="K49" s="38">
        <f t="shared" si="9"/>
        <v>4269.8023213999995</v>
      </c>
      <c r="L49" s="39"/>
      <c r="M49" s="39"/>
    </row>
    <row r="50" spans="1:13" s="31" customFormat="1" ht="24" x14ac:dyDescent="0.6">
      <c r="A50" s="6">
        <v>2</v>
      </c>
      <c r="B50" s="7" t="s">
        <v>30</v>
      </c>
      <c r="C50" s="11">
        <v>370.80248999999998</v>
      </c>
      <c r="D50" s="11">
        <v>31.667840000000002</v>
      </c>
      <c r="E50" s="11">
        <f t="shared" si="8"/>
        <v>402.47032999999999</v>
      </c>
      <c r="F50" s="11">
        <v>22545</v>
      </c>
      <c r="G50" s="11">
        <v>32501.8429</v>
      </c>
      <c r="H50" s="11">
        <v>564121</v>
      </c>
      <c r="I50" s="38">
        <v>3884.0731099999998</v>
      </c>
      <c r="J50" s="38">
        <v>296.81562000000002</v>
      </c>
      <c r="K50" s="38">
        <f t="shared" si="9"/>
        <v>4180.8887299999997</v>
      </c>
      <c r="L50" s="39"/>
      <c r="M50" s="39"/>
    </row>
    <row r="51" spans="1:13" s="31" customFormat="1" ht="24" x14ac:dyDescent="0.6">
      <c r="A51" s="6">
        <v>3</v>
      </c>
      <c r="B51" s="7" t="s">
        <v>31</v>
      </c>
      <c r="C51" s="11">
        <v>547.93937000000005</v>
      </c>
      <c r="D51" s="11">
        <v>65.033559999999994</v>
      </c>
      <c r="E51" s="11">
        <f t="shared" si="8"/>
        <v>612.97293000000002</v>
      </c>
      <c r="F51" s="11">
        <v>55147</v>
      </c>
      <c r="G51" s="11">
        <v>83350.514639999994</v>
      </c>
      <c r="H51" s="11">
        <v>416369</v>
      </c>
      <c r="I51" s="38">
        <v>3172.1262700000002</v>
      </c>
      <c r="J51" s="38">
        <v>486.13616000000002</v>
      </c>
      <c r="K51" s="38">
        <f t="shared" si="9"/>
        <v>3658.2624300000002</v>
      </c>
      <c r="L51" s="39"/>
      <c r="M51" s="39"/>
    </row>
    <row r="52" spans="1:13" s="31" customFormat="1" ht="23.25" customHeight="1" x14ac:dyDescent="0.6">
      <c r="A52" s="70" t="s">
        <v>35</v>
      </c>
      <c r="B52" s="70"/>
      <c r="C52" s="43">
        <f>SUM(C36:C51)</f>
        <v>4445.4713075999998</v>
      </c>
      <c r="D52" s="43">
        <f t="shared" ref="D52:G52" si="10">SUM(D36:D51)</f>
        <v>162.98271999999997</v>
      </c>
      <c r="E52" s="43">
        <f t="shared" si="10"/>
        <v>4608.4540275999998</v>
      </c>
      <c r="F52" s="43">
        <f t="shared" si="10"/>
        <v>489571</v>
      </c>
      <c r="G52" s="43">
        <f t="shared" si="10"/>
        <v>1635934.7917882001</v>
      </c>
      <c r="H52" s="44">
        <f>SUM(H36:H51)</f>
        <v>8260868</v>
      </c>
      <c r="I52" s="43">
        <f t="shared" ref="I52" si="11">SUM(I36:I51)</f>
        <v>34186.067109899996</v>
      </c>
      <c r="J52" s="43">
        <f>SUM(J36:J51)</f>
        <v>1233.40227</v>
      </c>
      <c r="K52" s="43">
        <f>SUM(K36:K51)</f>
        <v>35419.469379899994</v>
      </c>
      <c r="M52" s="39"/>
    </row>
    <row r="53" spans="1:13" s="31" customFormat="1" ht="18" customHeight="1" x14ac:dyDescent="0.45">
      <c r="B53" s="48"/>
      <c r="C53" s="45"/>
      <c r="D53" s="45"/>
      <c r="E53" s="46"/>
      <c r="F53" s="45"/>
      <c r="G53" s="45"/>
      <c r="H53" s="45"/>
      <c r="I53" s="46"/>
      <c r="J53" s="46"/>
      <c r="K53" s="46"/>
      <c r="L53" s="46"/>
      <c r="M53" s="47"/>
    </row>
    <row r="54" spans="1:13" s="31" customFormat="1" ht="18" x14ac:dyDescent="0.45">
      <c r="B54" s="48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7"/>
    </row>
    <row r="55" spans="1:13" s="31" customFormat="1" ht="18" x14ac:dyDescent="0.45">
      <c r="B55" s="30"/>
      <c r="C55" s="47"/>
      <c r="D55" s="47"/>
      <c r="E55" s="47"/>
      <c r="F55" s="47"/>
      <c r="G55" s="47"/>
      <c r="H55" s="47"/>
      <c r="I55" s="46"/>
      <c r="J55" s="46"/>
      <c r="K55" s="46"/>
      <c r="L55" s="46"/>
      <c r="M55" s="47"/>
    </row>
    <row r="56" spans="1:13" s="31" customFormat="1" ht="18" x14ac:dyDescent="0.45">
      <c r="B56" s="30"/>
      <c r="C56" s="47"/>
      <c r="D56" s="47"/>
      <c r="E56" s="47"/>
      <c r="F56" s="47"/>
      <c r="G56" s="49"/>
      <c r="H56" s="47"/>
      <c r="I56" s="46"/>
      <c r="J56" s="46"/>
      <c r="K56" s="46"/>
      <c r="L56" s="47"/>
      <c r="M56" s="47"/>
    </row>
    <row r="57" spans="1:13" s="31" customFormat="1" ht="18" x14ac:dyDescent="0.45">
      <c r="B57" s="30"/>
      <c r="C57" s="47"/>
      <c r="D57" s="47"/>
      <c r="E57" s="47"/>
      <c r="F57" s="47"/>
      <c r="G57" s="49"/>
      <c r="H57" s="47"/>
      <c r="I57" s="49"/>
      <c r="J57" s="47"/>
      <c r="K57" s="47"/>
      <c r="L57" s="47"/>
      <c r="M57" s="47"/>
    </row>
    <row r="58" spans="1:13" s="31" customFormat="1" ht="18" x14ac:dyDescent="0.45">
      <c r="B58" s="30"/>
      <c r="C58" s="47"/>
      <c r="D58" s="47"/>
      <c r="E58" s="47"/>
      <c r="F58" s="47"/>
      <c r="G58" s="49"/>
      <c r="H58" s="47"/>
      <c r="I58" s="49"/>
      <c r="J58" s="47"/>
      <c r="K58" s="47"/>
      <c r="L58" s="47"/>
      <c r="M58" s="47"/>
    </row>
    <row r="59" spans="1:13" s="31" customFormat="1" ht="18" x14ac:dyDescent="0.45">
      <c r="B59" s="30"/>
      <c r="C59" s="47"/>
      <c r="D59" s="47"/>
      <c r="E59" s="47"/>
      <c r="F59" s="47"/>
      <c r="G59" s="49"/>
      <c r="H59" s="47"/>
      <c r="I59" s="49"/>
      <c r="J59" s="47"/>
      <c r="K59" s="47"/>
      <c r="L59" s="47"/>
      <c r="M59" s="47"/>
    </row>
    <row r="60" spans="1:13" s="31" customFormat="1" ht="18" x14ac:dyDescent="0.45">
      <c r="B60" s="30"/>
      <c r="C60" s="47"/>
      <c r="D60" s="47"/>
      <c r="E60" s="47"/>
      <c r="F60" s="47"/>
      <c r="G60" s="49"/>
      <c r="H60" s="47"/>
      <c r="I60" s="49"/>
      <c r="J60" s="47"/>
      <c r="K60" s="47"/>
      <c r="L60" s="47"/>
      <c r="M60" s="47"/>
    </row>
    <row r="61" spans="1:13" s="31" customFormat="1" ht="18" x14ac:dyDescent="0.45">
      <c r="B61" s="30"/>
      <c r="C61" s="47"/>
      <c r="D61" s="47"/>
      <c r="E61" s="47"/>
      <c r="F61" s="47"/>
      <c r="G61" s="49"/>
      <c r="H61" s="47"/>
      <c r="I61" s="49"/>
      <c r="J61" s="47"/>
      <c r="K61" s="47"/>
      <c r="L61" s="47"/>
      <c r="M61" s="47"/>
    </row>
    <row r="62" spans="1:13" s="31" customFormat="1" ht="18" x14ac:dyDescent="0.45">
      <c r="B62" s="30"/>
      <c r="C62" s="47"/>
      <c r="D62" s="47"/>
      <c r="E62" s="47"/>
      <c r="F62" s="47"/>
      <c r="G62" s="49"/>
      <c r="H62" s="47"/>
      <c r="I62" s="49"/>
      <c r="J62" s="47"/>
      <c r="K62" s="47"/>
      <c r="L62" s="47"/>
      <c r="M62" s="47"/>
    </row>
    <row r="63" spans="1:13" s="31" customFormat="1" ht="18" x14ac:dyDescent="0.45">
      <c r="B63" s="30"/>
      <c r="C63" s="47"/>
      <c r="D63" s="47"/>
      <c r="E63" s="47"/>
      <c r="F63" s="47"/>
      <c r="G63" s="49"/>
      <c r="H63" s="47"/>
      <c r="I63" s="49"/>
      <c r="J63" s="47"/>
      <c r="K63" s="47"/>
      <c r="L63" s="47"/>
      <c r="M63" s="47"/>
    </row>
    <row r="64" spans="1:13" s="31" customFormat="1" ht="18" x14ac:dyDescent="0.45">
      <c r="B64" s="30"/>
      <c r="C64" s="47"/>
      <c r="D64" s="47"/>
      <c r="E64" s="47"/>
      <c r="F64" s="47"/>
      <c r="G64" s="49"/>
      <c r="H64" s="47"/>
      <c r="I64" s="49"/>
      <c r="J64" s="47"/>
      <c r="K64" s="47"/>
      <c r="L64" s="47"/>
      <c r="M64" s="47"/>
    </row>
    <row r="65" spans="2:13" ht="21.75" customHeight="1" x14ac:dyDescent="0.25">
      <c r="B65" s="50"/>
      <c r="C65" s="51"/>
      <c r="D65" s="51"/>
      <c r="E65" s="51"/>
      <c r="F65" s="51"/>
      <c r="G65" s="51"/>
      <c r="H65" s="50"/>
    </row>
    <row r="69" spans="2:13" ht="17.25" x14ac:dyDescent="0.25">
      <c r="K69" s="71" t="s">
        <v>0</v>
      </c>
      <c r="L69" s="71"/>
      <c r="M69" s="71"/>
    </row>
    <row r="70" spans="2:13" ht="28.5" x14ac:dyDescent="0.7">
      <c r="B70" s="72" t="s">
        <v>62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52"/>
    </row>
    <row r="71" spans="2:13" ht="72" x14ac:dyDescent="0.25">
      <c r="B71" s="53" t="s">
        <v>40</v>
      </c>
      <c r="C71" s="54" t="s">
        <v>41</v>
      </c>
      <c r="D71" s="54" t="s">
        <v>42</v>
      </c>
      <c r="E71" s="54" t="s">
        <v>43</v>
      </c>
      <c r="F71" s="54" t="s">
        <v>44</v>
      </c>
      <c r="G71" s="54" t="s">
        <v>45</v>
      </c>
      <c r="H71" s="54" t="s">
        <v>46</v>
      </c>
      <c r="I71" s="54" t="s">
        <v>47</v>
      </c>
      <c r="J71" s="54" t="s">
        <v>48</v>
      </c>
      <c r="K71" s="54" t="s">
        <v>49</v>
      </c>
      <c r="L71" s="54" t="s">
        <v>50</v>
      </c>
      <c r="M71" s="55" t="s">
        <v>35</v>
      </c>
    </row>
    <row r="72" spans="2:13" ht="24" x14ac:dyDescent="0.6">
      <c r="B72" s="56" t="s">
        <v>51</v>
      </c>
      <c r="C72" s="57">
        <v>294823</v>
      </c>
      <c r="D72" s="57">
        <v>80751</v>
      </c>
      <c r="E72" s="57">
        <v>68809</v>
      </c>
      <c r="F72" s="57">
        <v>171814</v>
      </c>
      <c r="G72" s="57">
        <v>16638</v>
      </c>
      <c r="H72" s="57">
        <v>27538</v>
      </c>
      <c r="I72" s="57">
        <v>19316</v>
      </c>
      <c r="J72" s="57">
        <v>315738</v>
      </c>
      <c r="K72" s="57">
        <v>1047975</v>
      </c>
      <c r="L72" s="57">
        <v>20324</v>
      </c>
      <c r="M72" s="58">
        <f t="shared" ref="M72:M78" si="12">SUM(C72:L72)</f>
        <v>2063726</v>
      </c>
    </row>
    <row r="73" spans="2:13" ht="24" x14ac:dyDescent="0.6">
      <c r="B73" s="56" t="s">
        <v>52</v>
      </c>
      <c r="C73" s="57">
        <v>188111</v>
      </c>
      <c r="D73" s="57">
        <v>57430</v>
      </c>
      <c r="E73" s="57">
        <v>183344</v>
      </c>
      <c r="F73" s="57">
        <v>107748</v>
      </c>
      <c r="G73" s="57">
        <v>14246</v>
      </c>
      <c r="H73" s="57">
        <v>29412</v>
      </c>
      <c r="I73" s="57">
        <v>20911</v>
      </c>
      <c r="J73" s="57">
        <v>24536</v>
      </c>
      <c r="K73" s="57">
        <v>136187</v>
      </c>
      <c r="L73" s="57">
        <v>1993</v>
      </c>
      <c r="M73" s="58">
        <f t="shared" si="12"/>
        <v>763918</v>
      </c>
    </row>
    <row r="74" spans="2:13" ht="24" x14ac:dyDescent="0.6">
      <c r="B74" s="56" t="s">
        <v>53</v>
      </c>
      <c r="C74" s="57">
        <v>1021201</v>
      </c>
      <c r="D74" s="57">
        <v>134321</v>
      </c>
      <c r="E74" s="57">
        <v>146711</v>
      </c>
      <c r="F74" s="57">
        <v>272179</v>
      </c>
      <c r="G74" s="57">
        <v>2390674</v>
      </c>
      <c r="H74" s="57">
        <v>24557</v>
      </c>
      <c r="I74" s="57">
        <v>21502</v>
      </c>
      <c r="J74" s="57">
        <v>738105</v>
      </c>
      <c r="K74" s="57">
        <v>5542248</v>
      </c>
      <c r="L74" s="57">
        <v>79298</v>
      </c>
      <c r="M74" s="58">
        <f t="shared" si="12"/>
        <v>10370796</v>
      </c>
    </row>
    <row r="75" spans="2:13" ht="24" x14ac:dyDescent="0.6">
      <c r="B75" s="56" t="s">
        <v>54</v>
      </c>
      <c r="C75" s="57">
        <v>192551</v>
      </c>
      <c r="D75" s="57">
        <v>47390</v>
      </c>
      <c r="E75" s="57">
        <v>46692</v>
      </c>
      <c r="F75" s="57">
        <v>113213</v>
      </c>
      <c r="G75" s="57">
        <v>9222</v>
      </c>
      <c r="H75" s="57">
        <v>22962</v>
      </c>
      <c r="I75" s="57">
        <v>9600</v>
      </c>
      <c r="J75" s="57">
        <v>15202</v>
      </c>
      <c r="K75" s="57">
        <v>693626</v>
      </c>
      <c r="L75" s="57">
        <v>7929</v>
      </c>
      <c r="M75" s="58">
        <f t="shared" si="12"/>
        <v>1158387</v>
      </c>
    </row>
    <row r="76" spans="2:13" ht="24" x14ac:dyDescent="0.6">
      <c r="B76" s="56" t="s">
        <v>55</v>
      </c>
      <c r="C76" s="57">
        <v>312478</v>
      </c>
      <c r="D76" s="57">
        <v>93623</v>
      </c>
      <c r="E76" s="57">
        <v>99383</v>
      </c>
      <c r="F76" s="57">
        <v>234651</v>
      </c>
      <c r="G76" s="57">
        <v>13858</v>
      </c>
      <c r="H76" s="57">
        <v>39323</v>
      </c>
      <c r="I76" s="57">
        <v>29079</v>
      </c>
      <c r="J76" s="57">
        <v>72527</v>
      </c>
      <c r="K76" s="57">
        <v>291581</v>
      </c>
      <c r="L76" s="57">
        <v>12615</v>
      </c>
      <c r="M76" s="58">
        <f t="shared" si="12"/>
        <v>1199118</v>
      </c>
    </row>
    <row r="77" spans="2:13" ht="24" x14ac:dyDescent="0.6">
      <c r="B77" s="56" t="s">
        <v>56</v>
      </c>
      <c r="C77" s="57">
        <v>69049</v>
      </c>
      <c r="D77" s="57">
        <v>15054</v>
      </c>
      <c r="E77" s="57">
        <v>14193</v>
      </c>
      <c r="F77" s="57">
        <v>73181</v>
      </c>
      <c r="G77" s="57">
        <v>1831</v>
      </c>
      <c r="H77" s="57">
        <v>13979</v>
      </c>
      <c r="I77" s="57">
        <v>6131</v>
      </c>
      <c r="J77" s="57">
        <v>16159</v>
      </c>
      <c r="K77" s="57">
        <v>398016</v>
      </c>
      <c r="L77" s="57">
        <v>520</v>
      </c>
      <c r="M77" s="58">
        <f t="shared" si="12"/>
        <v>608113</v>
      </c>
    </row>
    <row r="78" spans="2:13" ht="24" x14ac:dyDescent="0.6">
      <c r="B78" s="56" t="s">
        <v>57</v>
      </c>
      <c r="C78" s="57">
        <v>168272</v>
      </c>
      <c r="D78" s="57">
        <v>39212</v>
      </c>
      <c r="E78" s="57">
        <v>36175</v>
      </c>
      <c r="F78" s="57">
        <v>156750</v>
      </c>
      <c r="G78" s="57">
        <v>2023</v>
      </c>
      <c r="H78" s="57">
        <v>11711</v>
      </c>
      <c r="I78" s="57">
        <v>17675</v>
      </c>
      <c r="J78" s="57">
        <v>43112</v>
      </c>
      <c r="K78" s="57">
        <v>151235</v>
      </c>
      <c r="L78" s="57">
        <v>2007</v>
      </c>
      <c r="M78" s="58">
        <f t="shared" si="12"/>
        <v>628172</v>
      </c>
    </row>
    <row r="79" spans="2:13" ht="24" x14ac:dyDescent="0.6">
      <c r="B79" s="56" t="s">
        <v>35</v>
      </c>
      <c r="C79" s="58">
        <f>SUM(C72:C78)</f>
        <v>2246485</v>
      </c>
      <c r="D79" s="58">
        <f t="shared" ref="D79:L79" si="13">SUM(D72:D78)</f>
        <v>467781</v>
      </c>
      <c r="E79" s="58">
        <f t="shared" si="13"/>
        <v>595307</v>
      </c>
      <c r="F79" s="58">
        <f t="shared" si="13"/>
        <v>1129536</v>
      </c>
      <c r="G79" s="58">
        <f t="shared" si="13"/>
        <v>2448492</v>
      </c>
      <c r="H79" s="58">
        <f t="shared" si="13"/>
        <v>169482</v>
      </c>
      <c r="I79" s="58">
        <f t="shared" si="13"/>
        <v>124214</v>
      </c>
      <c r="J79" s="58">
        <f t="shared" si="13"/>
        <v>1225379</v>
      </c>
      <c r="K79" s="58">
        <f t="shared" si="13"/>
        <v>8260868</v>
      </c>
      <c r="L79" s="58">
        <f t="shared" si="13"/>
        <v>124686</v>
      </c>
      <c r="M79" s="58">
        <f>SUM(M72:M78)</f>
        <v>16792230</v>
      </c>
    </row>
    <row r="80" spans="2:13" ht="18" x14ac:dyDescent="0.45">
      <c r="B80" s="59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12"/>
    </row>
    <row r="81" spans="2:15" ht="28.5" x14ac:dyDescent="0.35">
      <c r="B81" s="73" t="s">
        <v>63</v>
      </c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69" t="s">
        <v>58</v>
      </c>
    </row>
    <row r="82" spans="2:15" ht="72" x14ac:dyDescent="0.25">
      <c r="B82" s="53" t="s">
        <v>40</v>
      </c>
      <c r="C82" s="54" t="s">
        <v>41</v>
      </c>
      <c r="D82" s="54" t="s">
        <v>42</v>
      </c>
      <c r="E82" s="54" t="s">
        <v>43</v>
      </c>
      <c r="F82" s="54" t="s">
        <v>44</v>
      </c>
      <c r="G82" s="54" t="s">
        <v>45</v>
      </c>
      <c r="H82" s="54" t="s">
        <v>46</v>
      </c>
      <c r="I82" s="54" t="s">
        <v>59</v>
      </c>
      <c r="J82" s="54" t="s">
        <v>48</v>
      </c>
      <c r="K82" s="54" t="s">
        <v>49</v>
      </c>
      <c r="L82" s="54" t="s">
        <v>50</v>
      </c>
      <c r="M82" s="55" t="s">
        <v>35</v>
      </c>
    </row>
    <row r="83" spans="2:15" ht="24" x14ac:dyDescent="0.6">
      <c r="B83" s="56" t="s">
        <v>51</v>
      </c>
      <c r="C83" s="61">
        <v>92735.050153299977</v>
      </c>
      <c r="D83" s="62">
        <v>56718.362407499997</v>
      </c>
      <c r="E83" s="62">
        <v>26954.514090000001</v>
      </c>
      <c r="F83" s="62">
        <v>44358.506763500001</v>
      </c>
      <c r="G83" s="62">
        <v>611.24593000000004</v>
      </c>
      <c r="H83" s="62">
        <v>5833.9705700000004</v>
      </c>
      <c r="I83" s="62">
        <v>11976.190490000001</v>
      </c>
      <c r="J83" s="62">
        <v>4051.0451231999987</v>
      </c>
      <c r="K83" s="62">
        <v>4327.1375291999984</v>
      </c>
      <c r="L83" s="62">
        <v>4088.4248448000008</v>
      </c>
      <c r="M83" s="63">
        <f>SUM(C83:L83)</f>
        <v>251654.44790149998</v>
      </c>
    </row>
    <row r="84" spans="2:15" ht="24" x14ac:dyDescent="0.6">
      <c r="B84" s="56" t="s">
        <v>52</v>
      </c>
      <c r="C84" s="61">
        <v>58763.290972800009</v>
      </c>
      <c r="D84" s="62">
        <v>27347.4617034</v>
      </c>
      <c r="E84" s="62">
        <v>55690.358153299996</v>
      </c>
      <c r="F84" s="62">
        <v>29996.907948399992</v>
      </c>
      <c r="G84" s="62">
        <v>520.79794000000004</v>
      </c>
      <c r="H84" s="62">
        <v>7595.1489000000001</v>
      </c>
      <c r="I84" s="62">
        <v>9707.1512600000005</v>
      </c>
      <c r="J84" s="62">
        <v>662.14576449999993</v>
      </c>
      <c r="K84" s="62">
        <v>580.62150449999956</v>
      </c>
      <c r="L84" s="62">
        <v>436.60906920000002</v>
      </c>
      <c r="M84" s="63">
        <f t="shared" ref="M84:M89" si="14">SUM(C84:L84)</f>
        <v>191300.4932161</v>
      </c>
    </row>
    <row r="85" spans="2:15" ht="24" x14ac:dyDescent="0.6">
      <c r="B85" s="56" t="s">
        <v>53</v>
      </c>
      <c r="C85" s="61">
        <v>382443.59616409993</v>
      </c>
      <c r="D85" s="62">
        <v>150805.37043919999</v>
      </c>
      <c r="E85" s="62">
        <v>86782.672000000006</v>
      </c>
      <c r="F85" s="62">
        <v>116289.91013629999</v>
      </c>
      <c r="G85" s="62">
        <v>31573.761249300002</v>
      </c>
      <c r="H85" s="62">
        <v>11809.298514099999</v>
      </c>
      <c r="I85" s="62">
        <v>32075.918712200004</v>
      </c>
      <c r="J85" s="62">
        <v>10823.760373499999</v>
      </c>
      <c r="K85" s="62">
        <v>21547.3107117</v>
      </c>
      <c r="L85" s="62">
        <v>25464.373963999988</v>
      </c>
      <c r="M85" s="63">
        <f t="shared" si="14"/>
        <v>869615.97226439998</v>
      </c>
      <c r="O85" s="68"/>
    </row>
    <row r="86" spans="2:15" ht="24" x14ac:dyDescent="0.6">
      <c r="B86" s="56" t="s">
        <v>54</v>
      </c>
      <c r="C86" s="61">
        <v>87856.643360900009</v>
      </c>
      <c r="D86" s="62">
        <v>44300.362504400007</v>
      </c>
      <c r="E86" s="62">
        <v>20149.098979999999</v>
      </c>
      <c r="F86" s="62">
        <v>37998.956560699997</v>
      </c>
      <c r="G86" s="62">
        <v>332.13524999999998</v>
      </c>
      <c r="H86" s="62">
        <v>4253.7694099999999</v>
      </c>
      <c r="I86" s="62">
        <v>12907.98272</v>
      </c>
      <c r="J86" s="62">
        <v>374.60976390000002</v>
      </c>
      <c r="K86" s="62">
        <v>2670.6379646999999</v>
      </c>
      <c r="L86" s="62">
        <v>2202.2582910000001</v>
      </c>
      <c r="M86" s="63">
        <f t="shared" si="14"/>
        <v>213046.45480560002</v>
      </c>
    </row>
    <row r="87" spans="2:15" ht="24" x14ac:dyDescent="0.6">
      <c r="B87" s="56" t="s">
        <v>55</v>
      </c>
      <c r="C87" s="61">
        <v>128473.69185919999</v>
      </c>
      <c r="D87" s="62">
        <v>64363.9863042</v>
      </c>
      <c r="E87" s="62">
        <v>35269.372739600003</v>
      </c>
      <c r="F87" s="62">
        <v>61766.125253699996</v>
      </c>
      <c r="G87" s="62">
        <v>499.75265000000002</v>
      </c>
      <c r="H87" s="62">
        <v>9182.2333699999999</v>
      </c>
      <c r="I87" s="62">
        <v>23113.695339999998</v>
      </c>
      <c r="J87" s="62">
        <v>1478.7738367000004</v>
      </c>
      <c r="K87" s="62">
        <v>2230.7860379000003</v>
      </c>
      <c r="L87" s="62">
        <v>3644.3812516999997</v>
      </c>
      <c r="M87" s="63">
        <f t="shared" si="14"/>
        <v>330022.79864299996</v>
      </c>
    </row>
    <row r="88" spans="2:15" ht="24" x14ac:dyDescent="0.6">
      <c r="B88" s="56" t="s">
        <v>56</v>
      </c>
      <c r="C88" s="61">
        <v>23903.860268800003</v>
      </c>
      <c r="D88" s="62">
        <v>10875.84971</v>
      </c>
      <c r="E88" s="62">
        <v>4875.4984700000005</v>
      </c>
      <c r="F88" s="62">
        <v>15457.690142899999</v>
      </c>
      <c r="G88" s="62">
        <v>63.12068</v>
      </c>
      <c r="H88" s="62">
        <v>1948.64699</v>
      </c>
      <c r="I88" s="62">
        <v>2388.1061199999999</v>
      </c>
      <c r="J88" s="62">
        <v>361.39732410000005</v>
      </c>
      <c r="K88" s="62">
        <v>2139.8527279999998</v>
      </c>
      <c r="L88" s="62">
        <v>124.0183811</v>
      </c>
      <c r="M88" s="63">
        <f t="shared" si="14"/>
        <v>62138.0408149</v>
      </c>
    </row>
    <row r="89" spans="2:15" ht="24" x14ac:dyDescent="0.6">
      <c r="B89" s="56" t="s">
        <v>57</v>
      </c>
      <c r="C89" s="61">
        <v>52025.064123199998</v>
      </c>
      <c r="D89" s="62">
        <v>22309.854428499999</v>
      </c>
      <c r="E89" s="62">
        <v>9924.0447000000004</v>
      </c>
      <c r="F89" s="62">
        <v>32417.453396899997</v>
      </c>
      <c r="G89" s="62">
        <v>70.157769999999999</v>
      </c>
      <c r="H89" s="62">
        <v>2109.5291099999999</v>
      </c>
      <c r="I89" s="62">
        <v>6703.5106699999997</v>
      </c>
      <c r="J89" s="62">
        <v>318.97671149999979</v>
      </c>
      <c r="K89" s="62">
        <v>1923.1229039000002</v>
      </c>
      <c r="L89" s="62">
        <v>391.08591250000001</v>
      </c>
      <c r="M89" s="63">
        <f t="shared" si="14"/>
        <v>128192.7997265</v>
      </c>
    </row>
    <row r="90" spans="2:15" ht="24" x14ac:dyDescent="0.6">
      <c r="B90" s="56" t="s">
        <v>35</v>
      </c>
      <c r="C90" s="64">
        <f>SUM(C83:C89)</f>
        <v>826201.1969023</v>
      </c>
      <c r="D90" s="64">
        <f t="shared" ref="D90:L90" si="15">SUM(D83:D89)</f>
        <v>376721.24749719998</v>
      </c>
      <c r="E90" s="64">
        <f t="shared" si="15"/>
        <v>239645.5591329</v>
      </c>
      <c r="F90" s="64">
        <f t="shared" si="15"/>
        <v>338285.55020239996</v>
      </c>
      <c r="G90" s="64">
        <f t="shared" si="15"/>
        <v>33670.971469300006</v>
      </c>
      <c r="H90" s="64">
        <f t="shared" si="15"/>
        <v>42732.596864100007</v>
      </c>
      <c r="I90" s="64">
        <f t="shared" si="15"/>
        <v>98872.555312200013</v>
      </c>
      <c r="J90" s="64">
        <f t="shared" si="15"/>
        <v>18070.708897399996</v>
      </c>
      <c r="K90" s="64">
        <f t="shared" si="15"/>
        <v>35419.469379900002</v>
      </c>
      <c r="L90" s="64">
        <f t="shared" si="15"/>
        <v>36351.151714299987</v>
      </c>
      <c r="M90" s="64">
        <f>SUM(M83:M89)</f>
        <v>2045971.0073719998</v>
      </c>
    </row>
    <row r="92" spans="2:15" x14ac:dyDescent="0.25">
      <c r="G92" s="68"/>
      <c r="K92" s="12"/>
      <c r="L92" s="68"/>
      <c r="M92" s="12"/>
    </row>
    <row r="93" spans="2:15" x14ac:dyDescent="0.25">
      <c r="G93" s="65"/>
      <c r="K93" s="65"/>
      <c r="M93" s="65"/>
    </row>
    <row r="94" spans="2:15" x14ac:dyDescent="0.25">
      <c r="K94" s="68"/>
      <c r="M94" s="68"/>
    </row>
    <row r="96" spans="2:15" x14ac:dyDescent="0.25">
      <c r="G96" s="68"/>
    </row>
  </sheetData>
  <dataConsolidate/>
  <mergeCells count="20">
    <mergeCell ref="A20:B20"/>
    <mergeCell ref="A25:B25"/>
    <mergeCell ref="A26:B26"/>
    <mergeCell ref="J2:K2"/>
    <mergeCell ref="A3:J3"/>
    <mergeCell ref="A4:A5"/>
    <mergeCell ref="B4:B5"/>
    <mergeCell ref="C4:G4"/>
    <mergeCell ref="H4:K4"/>
    <mergeCell ref="A52:B52"/>
    <mergeCell ref="K69:M69"/>
    <mergeCell ref="B70:L70"/>
    <mergeCell ref="B81:L81"/>
    <mergeCell ref="A27:B27"/>
    <mergeCell ref="J32:K32"/>
    <mergeCell ref="B33:J33"/>
    <mergeCell ref="A34:A35"/>
    <mergeCell ref="B34:B35"/>
    <mergeCell ref="C34:G34"/>
    <mergeCell ref="H34:K34"/>
  </mergeCells>
  <printOptions horizontalCentered="1"/>
  <pageMargins left="0.25" right="0.25" top="0.75" bottom="0.75" header="0.3" footer="0.3"/>
  <pageSetup paperSize="9" scale="2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Life Ashar</vt:lpstr>
      <vt:lpstr>'Life Ashar'!Print_Area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Basant Bohara</dc:creator>
  <cp:lastModifiedBy>Basant Bohara</cp:lastModifiedBy>
  <cp:lastPrinted>2026-08-03T05:15:37Z</cp:lastPrinted>
  <dcterms:created xsi:type="dcterms:W3CDTF">2026-01-27T09:49:34Z</dcterms:created>
  <dcterms:modified xsi:type="dcterms:W3CDTF">2026-08-03T05:16:24Z</dcterms:modified>
</cp:coreProperties>
</file>