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Beema Statistics Updated\Insurance DATA_REPORT\Investment Report\Investment report 2082-83\4th Qtr\"/>
    </mc:Choice>
  </mc:AlternateContent>
  <xr:revisionPtr revIDLastSave="0" documentId="13_ncr:1_{6C6BB9F7-9098-4286-9DE2-61BF574574B6}" xr6:coauthVersionLast="47" xr6:coauthVersionMax="47" xr10:uidLastSave="{00000000-0000-0000-0000-000000000000}"/>
  <bookViews>
    <workbookView xWindow="-120" yWindow="-120" windowWidth="20730" windowHeight="11040" xr2:uid="{EB96D92D-F9F6-4ADA-881D-474FE4EF21C2}"/>
  </bookViews>
  <sheets>
    <sheet name="Life" sheetId="1" r:id="rId1"/>
  </sheets>
  <definedNames>
    <definedName name="_xlnm.Print_Area" localSheetId="0">Life!$A$1:$Q$25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5" i="1" l="1"/>
  <c r="R24" i="1"/>
  <c r="Q24" i="1"/>
  <c r="R23" i="1"/>
  <c r="Q23" i="1"/>
  <c r="P22" i="1"/>
  <c r="P25" i="1" s="1"/>
  <c r="O22" i="1"/>
  <c r="N22" i="1"/>
  <c r="M22" i="1"/>
  <c r="M25" i="1" s="1"/>
  <c r="L22" i="1"/>
  <c r="L25" i="1" s="1"/>
  <c r="K22" i="1"/>
  <c r="J22" i="1"/>
  <c r="J25" i="1" s="1"/>
  <c r="I22" i="1"/>
  <c r="I25" i="1" s="1"/>
  <c r="H22" i="1"/>
  <c r="G22" i="1"/>
  <c r="G25" i="1" s="1"/>
  <c r="F22" i="1"/>
  <c r="F25" i="1" s="1"/>
  <c r="E22" i="1"/>
  <c r="D22" i="1"/>
  <c r="D25" i="1" s="1"/>
  <c r="C22" i="1"/>
  <c r="R21" i="1"/>
  <c r="Q21" i="1"/>
  <c r="R20" i="1"/>
  <c r="Q20" i="1"/>
  <c r="R19" i="1"/>
  <c r="Q19" i="1"/>
  <c r="R18" i="1"/>
  <c r="Q18" i="1"/>
  <c r="R17" i="1"/>
  <c r="Q17" i="1"/>
  <c r="R16" i="1"/>
  <c r="Q16" i="1"/>
  <c r="R15" i="1"/>
  <c r="R22" i="1" s="1"/>
  <c r="Q15" i="1"/>
  <c r="Q22" i="1" s="1"/>
  <c r="R14" i="1"/>
  <c r="Q14" i="1"/>
  <c r="R13" i="1"/>
  <c r="Q13" i="1"/>
  <c r="R12" i="1"/>
  <c r="Q12" i="1"/>
  <c r="R11" i="1"/>
  <c r="P11" i="1"/>
  <c r="M11" i="1"/>
  <c r="L11" i="1"/>
  <c r="G11" i="1"/>
  <c r="F11" i="1"/>
  <c r="D11" i="1"/>
  <c r="R10" i="1"/>
  <c r="Q10" i="1"/>
  <c r="P10" i="1"/>
  <c r="O10" i="1"/>
  <c r="O11" i="1" s="1"/>
  <c r="N10" i="1"/>
  <c r="N11" i="1" s="1"/>
  <c r="M10" i="1"/>
  <c r="L10" i="1"/>
  <c r="K10" i="1"/>
  <c r="K11" i="1" s="1"/>
  <c r="K25" i="1" s="1"/>
  <c r="J10" i="1"/>
  <c r="J11" i="1" s="1"/>
  <c r="I10" i="1"/>
  <c r="I11" i="1" s="1"/>
  <c r="H10" i="1"/>
  <c r="H11" i="1" s="1"/>
  <c r="H25" i="1" s="1"/>
  <c r="G10" i="1"/>
  <c r="F10" i="1"/>
  <c r="E10" i="1"/>
  <c r="E11" i="1" s="1"/>
  <c r="E25" i="1" s="1"/>
  <c r="D10" i="1"/>
  <c r="C10" i="1"/>
  <c r="C11" i="1" s="1"/>
  <c r="Q11" i="1" s="1"/>
  <c r="R9" i="1"/>
  <c r="Q9" i="1"/>
  <c r="R8" i="1"/>
  <c r="Q8" i="1"/>
  <c r="R7" i="1"/>
  <c r="Q7" i="1"/>
  <c r="O25" i="1" l="1"/>
  <c r="N25" i="1"/>
  <c r="C25" i="1"/>
  <c r="Q25" i="1" s="1"/>
</calcChain>
</file>

<file path=xl/sharedStrings.xml><?xml version="1.0" encoding="utf-8"?>
<sst xmlns="http://schemas.openxmlformats.org/spreadsheetml/2006/main" count="48" uniqueCount="48">
  <si>
    <t>जीवन बीमा व्यवसाय गर्ने बीमकहरुको आ.व. २०८२/८३ चौथो त्रैमासिकसम्मको लगानीको विवरण</t>
  </si>
  <si>
    <t>रकम रु. लाखमा</t>
  </si>
  <si>
    <t>लगानीका क्षेत्रहरु            बीमकको नाम</t>
  </si>
  <si>
    <t>राष्ट्रिय जीबन बीमा कम्पनी लि. </t>
  </si>
  <si>
    <t>नेशनल लाइफ इ. कम्पनी लि.</t>
  </si>
  <si>
    <t>नेपाल लाइफ इ. कम्पनी लि.</t>
  </si>
  <si>
    <t>लाइफ इ. कर्पोरेशन (नेपाल) लि.</t>
  </si>
  <si>
    <t xml:space="preserve">मेट लाइफ </t>
  </si>
  <si>
    <t>एशियन लाइफ इ. क. लि.</t>
  </si>
  <si>
    <t>आइएमई लाइफ इ. क. लि.</t>
  </si>
  <si>
    <t>सन नेपाल लाइफ इ. क. लि.</t>
  </si>
  <si>
    <t>रिलायवल नेपाल ला. इ. क. लि.</t>
  </si>
  <si>
    <t>सिटिजन लाइफ इ. क. लि.</t>
  </si>
  <si>
    <t>सुर्यज्योति लाइफ इ. क. लि.</t>
  </si>
  <si>
    <t>सानीमा रिलायन्स लाइफ इ. लि.</t>
  </si>
  <si>
    <t>हिमालयन लाइफ इ.लि.</t>
  </si>
  <si>
    <t>प्रभु महालक्ष्मी लाइफ इ. लि.</t>
  </si>
  <si>
    <t>जम्मा</t>
  </si>
  <si>
    <t xml:space="preserve">नेपाल सरकार, प्रदेश सरकार, स्थानिय सरकार वा नेपाल राष्ट्र बैंकको वचतपत्र वा ऋणपत्र 
बचतपत्र (1)
</t>
  </si>
  <si>
    <t>(न्युनतम 35%)</t>
  </si>
  <si>
    <t>क वर्गको बैंकको मुद्दती निक्षेप (२)</t>
  </si>
  <si>
    <t>पूर्वाधार बैंकको मुद्दती निक्षेप (३)</t>
  </si>
  <si>
    <t>४ = २+३ को जम्मा</t>
  </si>
  <si>
    <t>(न्युनतम ३०%)</t>
  </si>
  <si>
    <t>५ = १+४ को जम्मा</t>
  </si>
  <si>
    <t>नेपाल राष्ट्र बैंकबाट ईजाजतपत्र प्राप्त ख वर्गको बैंक तथा
वित्तीय संस्थाको मुद्दती
निक्षेप (6)</t>
  </si>
  <si>
    <t xml:space="preserve">(बढिमा १5%)
</t>
  </si>
  <si>
    <t xml:space="preserve"> नेपाल राष्ट्र बैंकबाट ईजाजतपत्र प्राप्त ग वर्गको बैंक तथा
वित्तीय संस्थाको मुद्दती
निक्षेप (7)</t>
  </si>
  <si>
    <t>(बढिमा 7%)</t>
  </si>
  <si>
    <t xml:space="preserve"> घर जग्गामा गरिएको लगानी (8)
</t>
  </si>
  <si>
    <t>(बढिमा १०%)</t>
  </si>
  <si>
    <t>सुचीकृत पिब्लिक
लि.कम्पनीको साधार शेयर (9)</t>
  </si>
  <si>
    <t xml:space="preserve"> नेपाल राष्ट्र बैंकबाट ईजाजतपत्र प्राप्त क, ख र ग वर्गको बैंक 
तथा वित्तीय संस्थाको 
अग्राधिकार शेयर, बण्ड, डिबेन्चर र ऋणपत्र (10)
</t>
  </si>
  <si>
    <t xml:space="preserve">(बढिमा ३०%)
</t>
  </si>
  <si>
    <t xml:space="preserve">सूचीकृत पब्लिक लिमिटेड कम्पीको बन्ड, डिबेन्चर र ऋणपत्र (11)
</t>
  </si>
  <si>
    <t xml:space="preserve">(बढिमा २०%)
</t>
  </si>
  <si>
    <t>कृषि उत्पादन तथा वितरण, शीत भण्डार गृह, पर्यटन उद्योग, जलबिद्युत, सौर्य ऊर्जा, लगायत वीकरणीय उर्जा परियोजना, केवलकार, सडक, बिद्युत प्रसारण लाईन, शिक्षा र स्वास्थ्य क्षेत्र (१2)</t>
  </si>
  <si>
    <t>(बढिमा 1०%)</t>
  </si>
  <si>
    <t xml:space="preserve">नागरिक लगानी
कोष र म्युचअल फण्ड (१3)
</t>
  </si>
  <si>
    <t xml:space="preserve">(बढिमा ५%)
</t>
  </si>
  <si>
    <t xml:space="preserve">
इन्भेष्टमेन्ट कम्पनीको शेयर (14)</t>
  </si>
  <si>
    <t>(बढिमा ५%)</t>
  </si>
  <si>
    <t>अन्य संस्थापक शेयर (15)</t>
  </si>
  <si>
    <t>(९)+ (१५)‍‍‍‍‍</t>
  </si>
  <si>
    <t xml:space="preserve">(बढिमा १५%)
</t>
  </si>
  <si>
    <t>सुचीकृत नभएको
अन्य पब्लिक
लि.कम्पनीको शेयर (16)</t>
  </si>
  <si>
    <t>अन्य लगानी (१7)</t>
  </si>
  <si>
    <t>कुल लगानी रकम (१8 =
५+६+७+८+९+१०+११+१२
+१३+१४+१५+१६+१७)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</si>
</sst>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9" formatCode="[$-4000439]0.##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002060"/>
      <name val="Kalimati"/>
      <charset val="1"/>
    </font>
    <font>
      <b/>
      <i/>
      <sz val="10"/>
      <color theme="1"/>
      <name val="Kalimati"/>
      <charset val="1"/>
    </font>
    <font>
      <b/>
      <sz val="10"/>
      <color theme="1"/>
      <name val="Kalimati"/>
      <charset val="1"/>
    </font>
    <font>
      <b/>
      <sz val="9"/>
      <color theme="1"/>
      <name val="Kalimati"/>
      <charset val="1"/>
    </font>
    <font>
      <b/>
      <sz val="11"/>
      <color rgb="FF002060"/>
      <name val="Fontasy Himali"/>
      <family val="5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43" fontId="4" fillId="0" borderId="2" xfId="1" applyFont="1" applyFill="1" applyBorder="1" applyAlignment="1">
      <alignment vertical="center" wrapText="1"/>
    </xf>
    <xf numFmtId="43" fontId="4" fillId="2" borderId="2" xfId="1" applyFont="1" applyFill="1" applyBorder="1" applyAlignment="1">
      <alignment vertical="center" wrapText="1"/>
    </xf>
    <xf numFmtId="2" fontId="6" fillId="0" borderId="0" xfId="0" applyNumberFormat="1" applyFont="1" applyAlignment="1">
      <alignment vertical="center"/>
    </xf>
    <xf numFmtId="43" fontId="0" fillId="0" borderId="0" xfId="0" applyNumberFormat="1"/>
    <xf numFmtId="0" fontId="4" fillId="2" borderId="2" xfId="0" applyFont="1" applyFill="1" applyBorder="1" applyAlignment="1">
      <alignment vertical="center" wrapText="1"/>
    </xf>
    <xf numFmtId="43" fontId="4" fillId="0" borderId="2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169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1942292</xdr:colOff>
      <xdr:row>0</xdr:row>
      <xdr:rowOff>0</xdr:rowOff>
    </xdr:from>
    <xdr:to>
      <xdr:col>9</xdr:col>
      <xdr:colOff>768025</xdr:colOff>
      <xdr:row>3</xdr:row>
      <xdr:rowOff>63591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5DA58C-7A94-4C0E-B284-EA2F9CA45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3417" y="0"/>
          <a:ext cx="2730983" cy="635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35974-8C70-4524-ACB0-ABD3E0A81B6D}">
  <sheetPr>
    <pageSetUpPr fitToPage="1"/>
  </sheetPr>
  <dimension ref="A4:U31"/>
  <sheetViews>
    <sheetView tabSelected="1" view="pageBreakPreview" zoomScale="70" zoomScaleNormal="100" zoomScaleSheetLayoutView="70" workbookViewId="0">
      <pane xSplit="2" ySplit="6" topLeftCell="G7" activePane="bottomRight" state="frozen"/>
      <selection pane="topRight" activeCell="C1" sqref="C1"/>
      <selection pane="bottomLeft" activeCell="A7" sqref="A7"/>
      <selection pane="bottomRight" activeCell="K2" sqref="K2"/>
    </sheetView>
  </sheetViews>
  <sheetFormatPr defaultRowHeight="15" x14ac:dyDescent="0.25"/>
  <cols>
    <col min="1" max="1" width="36.28515625" customWidth="1"/>
    <col min="2" max="2" width="8.42578125" bestFit="1" customWidth="1"/>
    <col min="3" max="4" width="28.5703125" bestFit="1" customWidth="1"/>
    <col min="5" max="6" width="30.140625" bestFit="1" customWidth="1"/>
    <col min="7" max="8" width="30" bestFit="1" customWidth="1"/>
    <col min="9" max="9" width="28.5703125" bestFit="1" customWidth="1"/>
    <col min="10" max="11" width="30" bestFit="1" customWidth="1"/>
    <col min="12" max="16" width="28.5703125" bestFit="1" customWidth="1"/>
    <col min="17" max="17" width="30.140625" bestFit="1" customWidth="1"/>
    <col min="18" max="18" width="0" hidden="1" customWidth="1"/>
    <col min="20" max="20" width="20.5703125" bestFit="1" customWidth="1"/>
    <col min="21" max="21" width="23.140625" bestFit="1" customWidth="1"/>
  </cols>
  <sheetData>
    <row r="4" spans="1:21" ht="36" x14ac:dyDescent="0.9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21" ht="16.5" customHeight="1" x14ac:dyDescent="0.25">
      <c r="O5" s="1" t="s">
        <v>1</v>
      </c>
      <c r="P5" s="1"/>
    </row>
    <row r="6" spans="1:21" s="3" customFormat="1" ht="39.75" customHeight="1" x14ac:dyDescent="0.25">
      <c r="A6" s="15" t="s">
        <v>2</v>
      </c>
      <c r="B6" s="15"/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</row>
    <row r="7" spans="1:21" ht="57" customHeight="1" x14ac:dyDescent="0.25">
      <c r="A7" s="4" t="s">
        <v>18</v>
      </c>
      <c r="B7" s="5" t="s">
        <v>19</v>
      </c>
      <c r="C7" s="6">
        <v>188192.17225</v>
      </c>
      <c r="D7" s="6">
        <v>0</v>
      </c>
      <c r="E7" s="6">
        <v>401926.13</v>
      </c>
      <c r="F7" s="6">
        <v>160364.50526999999</v>
      </c>
      <c r="G7" s="6">
        <v>37968.437850000002</v>
      </c>
      <c r="H7" s="6">
        <v>6250</v>
      </c>
      <c r="I7" s="6">
        <v>11392.638000000001</v>
      </c>
      <c r="J7" s="6">
        <v>780.25</v>
      </c>
      <c r="K7" s="6">
        <v>3096.4523866000004</v>
      </c>
      <c r="L7" s="6">
        <v>3391.634</v>
      </c>
      <c r="M7" s="6">
        <v>9861.4760000000006</v>
      </c>
      <c r="N7" s="6">
        <v>0</v>
      </c>
      <c r="O7" s="6">
        <v>30626.422480000001</v>
      </c>
      <c r="P7" s="6">
        <v>13884.993219200001</v>
      </c>
      <c r="Q7" s="7">
        <f>SUM(C7:P7)</f>
        <v>867735.1114557999</v>
      </c>
      <c r="R7" s="8" t="e">
        <f>#REF!/#REF!*100</f>
        <v>#REF!</v>
      </c>
      <c r="U7" s="9"/>
    </row>
    <row r="8" spans="1:21" ht="19.5" x14ac:dyDescent="0.25">
      <c r="A8" s="4" t="s">
        <v>20</v>
      </c>
      <c r="B8" s="5"/>
      <c r="C8" s="6">
        <v>268000</v>
      </c>
      <c r="D8" s="6">
        <v>585142</v>
      </c>
      <c r="E8" s="6">
        <v>1565931</v>
      </c>
      <c r="F8" s="6">
        <v>891409.70102000004</v>
      </c>
      <c r="G8" s="6">
        <v>308117.6930418</v>
      </c>
      <c r="H8" s="6">
        <v>321005</v>
      </c>
      <c r="I8" s="6">
        <v>103430</v>
      </c>
      <c r="J8" s="6">
        <v>97115</v>
      </c>
      <c r="K8" s="6">
        <v>100956</v>
      </c>
      <c r="L8" s="6">
        <v>162600</v>
      </c>
      <c r="M8" s="6">
        <v>249025</v>
      </c>
      <c r="N8" s="6">
        <v>161830.5</v>
      </c>
      <c r="O8" s="6">
        <v>456820</v>
      </c>
      <c r="P8" s="6">
        <v>101810.5765027</v>
      </c>
      <c r="Q8" s="7">
        <f t="shared" ref="Q8:Q24" si="0">SUM(C8:P8)</f>
        <v>5373192.4705645004</v>
      </c>
      <c r="R8" s="8" t="e">
        <f>#REF!/#REF!*100</f>
        <v>#REF!</v>
      </c>
      <c r="U8" s="9"/>
    </row>
    <row r="9" spans="1:21" ht="19.5" x14ac:dyDescent="0.25">
      <c r="A9" s="4" t="s">
        <v>21</v>
      </c>
      <c r="B9" s="5"/>
      <c r="C9" s="6">
        <v>0</v>
      </c>
      <c r="D9" s="6">
        <v>12500</v>
      </c>
      <c r="E9" s="6">
        <v>25000</v>
      </c>
      <c r="F9" s="6">
        <v>12500</v>
      </c>
      <c r="G9" s="6">
        <v>0</v>
      </c>
      <c r="H9" s="6">
        <v>0</v>
      </c>
      <c r="I9" s="6">
        <v>0</v>
      </c>
      <c r="J9" s="6">
        <v>0</v>
      </c>
      <c r="K9" s="6">
        <v>9200</v>
      </c>
      <c r="L9" s="6">
        <v>1000</v>
      </c>
      <c r="M9" s="6">
        <v>11500</v>
      </c>
      <c r="N9" s="6">
        <v>0</v>
      </c>
      <c r="O9" s="6">
        <v>0</v>
      </c>
      <c r="P9" s="6">
        <v>0</v>
      </c>
      <c r="Q9" s="7">
        <f t="shared" si="0"/>
        <v>71700</v>
      </c>
      <c r="R9" s="8" t="e">
        <f>#REF!/#REF!*100</f>
        <v>#REF!</v>
      </c>
      <c r="U9" s="9"/>
    </row>
    <row r="10" spans="1:21" ht="39" x14ac:dyDescent="0.25">
      <c r="A10" s="4" t="s">
        <v>22</v>
      </c>
      <c r="B10" s="10" t="s">
        <v>23</v>
      </c>
      <c r="C10" s="6">
        <f t="shared" ref="C10:P10" si="1">C8+C9</f>
        <v>268000</v>
      </c>
      <c r="D10" s="6">
        <f t="shared" si="1"/>
        <v>597642</v>
      </c>
      <c r="E10" s="6">
        <f t="shared" si="1"/>
        <v>1590931</v>
      </c>
      <c r="F10" s="6">
        <f t="shared" si="1"/>
        <v>903909.70102000004</v>
      </c>
      <c r="G10" s="6">
        <f t="shared" si="1"/>
        <v>308117.6930418</v>
      </c>
      <c r="H10" s="6">
        <f t="shared" si="1"/>
        <v>321005</v>
      </c>
      <c r="I10" s="6">
        <f t="shared" si="1"/>
        <v>103430</v>
      </c>
      <c r="J10" s="6">
        <f t="shared" si="1"/>
        <v>97115</v>
      </c>
      <c r="K10" s="6">
        <f t="shared" si="1"/>
        <v>110156</v>
      </c>
      <c r="L10" s="6">
        <f t="shared" si="1"/>
        <v>163600</v>
      </c>
      <c r="M10" s="6">
        <f t="shared" si="1"/>
        <v>260525</v>
      </c>
      <c r="N10" s="6">
        <f t="shared" si="1"/>
        <v>161830.5</v>
      </c>
      <c r="O10" s="6">
        <f t="shared" si="1"/>
        <v>456820</v>
      </c>
      <c r="P10" s="6">
        <f t="shared" si="1"/>
        <v>101810.5765027</v>
      </c>
      <c r="Q10" s="7">
        <f t="shared" si="0"/>
        <v>5444892.4705645004</v>
      </c>
      <c r="R10" s="8" t="e">
        <f>#REF!/#REF!*100</f>
        <v>#REF!</v>
      </c>
      <c r="U10" s="9"/>
    </row>
    <row r="11" spans="1:21" ht="19.5" x14ac:dyDescent="0.25">
      <c r="A11" s="16" t="s">
        <v>24</v>
      </c>
      <c r="B11" s="16"/>
      <c r="C11" s="6">
        <f t="shared" ref="C11:P11" si="2">C7+C10</f>
        <v>456192.17225</v>
      </c>
      <c r="D11" s="6">
        <f t="shared" si="2"/>
        <v>597642</v>
      </c>
      <c r="E11" s="6">
        <f t="shared" si="2"/>
        <v>1992857.13</v>
      </c>
      <c r="F11" s="6">
        <f t="shared" si="2"/>
        <v>1064274.2062900001</v>
      </c>
      <c r="G11" s="6">
        <f t="shared" si="2"/>
        <v>346086.13089179998</v>
      </c>
      <c r="H11" s="6">
        <f t="shared" si="2"/>
        <v>327255</v>
      </c>
      <c r="I11" s="6">
        <f t="shared" si="2"/>
        <v>114822.63800000001</v>
      </c>
      <c r="J11" s="6">
        <f t="shared" si="2"/>
        <v>97895.25</v>
      </c>
      <c r="K11" s="6">
        <f t="shared" si="2"/>
        <v>113252.45238659999</v>
      </c>
      <c r="L11" s="6">
        <f t="shared" si="2"/>
        <v>166991.63399999999</v>
      </c>
      <c r="M11" s="6">
        <f t="shared" si="2"/>
        <v>270386.47600000002</v>
      </c>
      <c r="N11" s="6">
        <f t="shared" si="2"/>
        <v>161830.5</v>
      </c>
      <c r="O11" s="6">
        <f t="shared" si="2"/>
        <v>487446.42248000001</v>
      </c>
      <c r="P11" s="6">
        <f t="shared" si="2"/>
        <v>115695.5697219</v>
      </c>
      <c r="Q11" s="7">
        <f t="shared" si="0"/>
        <v>6312627.5820202995</v>
      </c>
      <c r="R11" s="8" t="e">
        <f>#REF!/#REF!*100</f>
        <v>#REF!</v>
      </c>
      <c r="U11" s="9"/>
    </row>
    <row r="12" spans="1:21" ht="78" x14ac:dyDescent="0.25">
      <c r="A12" s="4" t="s">
        <v>25</v>
      </c>
      <c r="B12" s="5" t="s">
        <v>26</v>
      </c>
      <c r="C12" s="11">
        <v>14900</v>
      </c>
      <c r="D12" s="11">
        <v>22605</v>
      </c>
      <c r="E12" s="11">
        <v>143650</v>
      </c>
      <c r="F12" s="11">
        <v>41503</v>
      </c>
      <c r="G12" s="11">
        <v>1000</v>
      </c>
      <c r="H12" s="11">
        <v>14260</v>
      </c>
      <c r="I12" s="11">
        <v>16565</v>
      </c>
      <c r="J12" s="11">
        <v>8865</v>
      </c>
      <c r="K12" s="11">
        <v>22240</v>
      </c>
      <c r="L12" s="11">
        <v>23630</v>
      </c>
      <c r="M12" s="11">
        <v>46340</v>
      </c>
      <c r="N12" s="11">
        <v>20295</v>
      </c>
      <c r="O12" s="11">
        <v>54430</v>
      </c>
      <c r="P12" s="11">
        <v>15535</v>
      </c>
      <c r="Q12" s="7">
        <f t="shared" si="0"/>
        <v>445818</v>
      </c>
      <c r="R12" s="8" t="e">
        <f>#REF!/#REF!*100</f>
        <v>#REF!</v>
      </c>
      <c r="U12" s="9"/>
    </row>
    <row r="13" spans="1:21" ht="78" x14ac:dyDescent="0.25">
      <c r="A13" s="4" t="s">
        <v>27</v>
      </c>
      <c r="B13" s="5" t="s">
        <v>28</v>
      </c>
      <c r="C13" s="11">
        <v>3678.1917800000001</v>
      </c>
      <c r="D13" s="11">
        <v>1300</v>
      </c>
      <c r="E13" s="11">
        <v>0</v>
      </c>
      <c r="F13" s="11">
        <v>7500</v>
      </c>
      <c r="G13" s="11">
        <v>0</v>
      </c>
      <c r="H13" s="11">
        <v>1950</v>
      </c>
      <c r="I13" s="11">
        <v>4350</v>
      </c>
      <c r="J13" s="11">
        <v>3000</v>
      </c>
      <c r="K13" s="11">
        <v>7290</v>
      </c>
      <c r="L13" s="11">
        <v>0</v>
      </c>
      <c r="M13" s="11">
        <v>9350</v>
      </c>
      <c r="N13" s="11">
        <v>6985</v>
      </c>
      <c r="O13" s="11">
        <v>12980</v>
      </c>
      <c r="P13" s="11">
        <v>1700</v>
      </c>
      <c r="Q13" s="7">
        <f t="shared" si="0"/>
        <v>60083.191780000001</v>
      </c>
      <c r="R13" s="8" t="e">
        <f>#REF!/#REF!*100</f>
        <v>#REF!</v>
      </c>
      <c r="U13" s="9"/>
    </row>
    <row r="14" spans="1:21" ht="39" x14ac:dyDescent="0.25">
      <c r="A14" s="4" t="s">
        <v>29</v>
      </c>
      <c r="B14" s="5" t="s">
        <v>30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7581.6</v>
      </c>
      <c r="P14" s="11">
        <v>0</v>
      </c>
      <c r="Q14" s="7">
        <f t="shared" si="0"/>
        <v>7581.6</v>
      </c>
      <c r="R14" s="8" t="e">
        <f>#REF!/#REF!*100</f>
        <v>#REF!</v>
      </c>
      <c r="U14" s="9"/>
    </row>
    <row r="15" spans="1:21" ht="39" x14ac:dyDescent="0.25">
      <c r="A15" s="4" t="s">
        <v>31</v>
      </c>
      <c r="B15" s="5"/>
      <c r="C15" s="11">
        <v>2119.1938599999999</v>
      </c>
      <c r="D15" s="11">
        <v>34224.600465700001</v>
      </c>
      <c r="E15" s="11">
        <v>65088.041219999999</v>
      </c>
      <c r="F15" s="11">
        <v>33827.945099999997</v>
      </c>
      <c r="G15" s="11">
        <v>0</v>
      </c>
      <c r="H15" s="11">
        <v>14119.28938</v>
      </c>
      <c r="I15" s="11">
        <v>30058.256239999999</v>
      </c>
      <c r="J15" s="11">
        <v>14994.209939</v>
      </c>
      <c r="K15" s="11">
        <v>29728.090195799999</v>
      </c>
      <c r="L15" s="11">
        <v>17653.618330000001</v>
      </c>
      <c r="M15" s="11">
        <v>51838.614999999998</v>
      </c>
      <c r="N15" s="11">
        <v>25482.99281</v>
      </c>
      <c r="O15" s="11">
        <v>101041.19085</v>
      </c>
      <c r="P15" s="11">
        <v>24683.5491521</v>
      </c>
      <c r="Q15" s="7">
        <f t="shared" si="0"/>
        <v>444859.5925426</v>
      </c>
      <c r="R15" s="8" t="e">
        <f>#REF!/#REF!*100</f>
        <v>#REF!</v>
      </c>
      <c r="U15" s="9"/>
    </row>
    <row r="16" spans="1:21" ht="117" x14ac:dyDescent="0.25">
      <c r="A16" s="4" t="s">
        <v>32</v>
      </c>
      <c r="B16" s="5" t="s">
        <v>33</v>
      </c>
      <c r="C16" s="11">
        <v>52992.675999999999</v>
      </c>
      <c r="D16" s="11">
        <v>22790.133000000002</v>
      </c>
      <c r="E16" s="11">
        <v>153449.57279000001</v>
      </c>
      <c r="F16" s="11">
        <v>149744.74559000001</v>
      </c>
      <c r="G16" s="11">
        <v>3580.9781751999999</v>
      </c>
      <c r="H16" s="11">
        <v>86400.291559999998</v>
      </c>
      <c r="I16" s="11">
        <v>51636.829290000001</v>
      </c>
      <c r="J16" s="11">
        <v>12889.538</v>
      </c>
      <c r="K16" s="11">
        <v>49099.364767200001</v>
      </c>
      <c r="L16" s="11">
        <v>82227.576430000001</v>
      </c>
      <c r="M16" s="11">
        <v>133437.93018</v>
      </c>
      <c r="N16" s="11">
        <v>48764.237569999998</v>
      </c>
      <c r="O16" s="11">
        <v>127838.14439</v>
      </c>
      <c r="P16" s="11">
        <v>31582.580031900001</v>
      </c>
      <c r="Q16" s="7">
        <f t="shared" si="0"/>
        <v>1006434.5977743</v>
      </c>
      <c r="R16" s="8" t="e">
        <f>#REF!/#REF!*100</f>
        <v>#REF!</v>
      </c>
      <c r="U16" s="9"/>
    </row>
    <row r="17" spans="1:21" ht="58.5" x14ac:dyDescent="0.25">
      <c r="A17" s="4" t="s">
        <v>34</v>
      </c>
      <c r="B17" s="10" t="s">
        <v>35</v>
      </c>
      <c r="C17" s="11">
        <v>288.54000000000002</v>
      </c>
      <c r="D17" s="11">
        <v>143810.8541697</v>
      </c>
      <c r="E17" s="11">
        <v>5770.9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7">
        <f t="shared" si="0"/>
        <v>149870.29416970001</v>
      </c>
      <c r="R17" s="8" t="e">
        <f>#REF!/#REF!*100</f>
        <v>#REF!</v>
      </c>
      <c r="U17" s="9"/>
    </row>
    <row r="18" spans="1:21" ht="117" x14ac:dyDescent="0.25">
      <c r="A18" s="4" t="s">
        <v>36</v>
      </c>
      <c r="B18" s="5" t="s">
        <v>37</v>
      </c>
      <c r="C18" s="11">
        <v>4351</v>
      </c>
      <c r="D18" s="11">
        <v>700</v>
      </c>
      <c r="E18" s="11">
        <v>18372.896000000001</v>
      </c>
      <c r="F18" s="11">
        <v>345</v>
      </c>
      <c r="G18" s="11">
        <v>0</v>
      </c>
      <c r="H18" s="11">
        <v>35257.158759999998</v>
      </c>
      <c r="I18" s="11">
        <v>4660</v>
      </c>
      <c r="J18" s="11">
        <v>3982.8</v>
      </c>
      <c r="K18" s="11">
        <v>0</v>
      </c>
      <c r="L18" s="11">
        <v>4520</v>
      </c>
      <c r="M18" s="11">
        <v>2770.6</v>
      </c>
      <c r="N18" s="11">
        <v>5968.7489999999998</v>
      </c>
      <c r="O18" s="11">
        <v>0</v>
      </c>
      <c r="P18" s="11">
        <v>6050</v>
      </c>
      <c r="Q18" s="7">
        <f>SUM(C18:P18)</f>
        <v>86978.203760000004</v>
      </c>
      <c r="R18" s="8" t="e">
        <f>#REF!/#REF!*100</f>
        <v>#REF!</v>
      </c>
      <c r="U18" s="9"/>
    </row>
    <row r="19" spans="1:21" ht="58.5" x14ac:dyDescent="0.25">
      <c r="A19" s="4" t="s">
        <v>38</v>
      </c>
      <c r="B19" s="5" t="s">
        <v>39</v>
      </c>
      <c r="C19" s="11">
        <v>9268.4086000000007</v>
      </c>
      <c r="D19" s="11">
        <v>10933.5991335</v>
      </c>
      <c r="E19" s="11">
        <v>11596.023791500002</v>
      </c>
      <c r="F19" s="11">
        <v>3294.79234</v>
      </c>
      <c r="G19" s="11">
        <v>0</v>
      </c>
      <c r="H19" s="11">
        <v>4947.5555000000004</v>
      </c>
      <c r="I19" s="11">
        <v>6044.1243599999998</v>
      </c>
      <c r="J19" s="11">
        <v>7210.4944999999998</v>
      </c>
      <c r="K19" s="11">
        <v>8359.142506799999</v>
      </c>
      <c r="L19" s="11">
        <v>6665.7660100000003</v>
      </c>
      <c r="M19" s="11">
        <v>7441.8387000000002</v>
      </c>
      <c r="N19" s="11">
        <v>3350.2942800000001</v>
      </c>
      <c r="O19" s="11">
        <v>27074.63854</v>
      </c>
      <c r="P19" s="11">
        <v>6131.4610725000002</v>
      </c>
      <c r="Q19" s="7">
        <f t="shared" si="0"/>
        <v>112318.13933430001</v>
      </c>
      <c r="R19" s="8" t="e">
        <f>#REF!/#REF!*100</f>
        <v>#REF!</v>
      </c>
      <c r="U19" s="9"/>
    </row>
    <row r="20" spans="1:21" ht="39" x14ac:dyDescent="0.25">
      <c r="A20" s="12" t="s">
        <v>40</v>
      </c>
      <c r="B20" s="5" t="s">
        <v>41</v>
      </c>
      <c r="C20" s="11">
        <v>0</v>
      </c>
      <c r="D20" s="11">
        <v>10800</v>
      </c>
      <c r="E20" s="11">
        <v>18000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4986.88</v>
      </c>
      <c r="L20" s="11">
        <v>1000</v>
      </c>
      <c r="M20" s="11">
        <v>1000</v>
      </c>
      <c r="N20" s="11">
        <v>0</v>
      </c>
      <c r="O20" s="11">
        <v>3145.3449999999998</v>
      </c>
      <c r="P20" s="11">
        <v>1000</v>
      </c>
      <c r="Q20" s="7">
        <f t="shared" si="0"/>
        <v>39932.224999999999</v>
      </c>
      <c r="R20" s="8" t="e">
        <f>#REF!/#REF!*100</f>
        <v>#REF!</v>
      </c>
      <c r="U20" s="9"/>
    </row>
    <row r="21" spans="1:21" ht="19.5" x14ac:dyDescent="0.25">
      <c r="A21" s="17" t="s">
        <v>42</v>
      </c>
      <c r="B21" s="17"/>
      <c r="C21" s="11">
        <v>10190.40396</v>
      </c>
      <c r="D21" s="11">
        <v>54110.968002499998</v>
      </c>
      <c r="E21" s="11">
        <v>30347.17182</v>
      </c>
      <c r="F21" s="11">
        <v>14025.33013</v>
      </c>
      <c r="G21" s="11">
        <v>0</v>
      </c>
      <c r="H21" s="11">
        <v>39482.84476</v>
      </c>
      <c r="I21" s="11">
        <v>1581.7992099999999</v>
      </c>
      <c r="J21" s="11">
        <v>9626.6414255999989</v>
      </c>
      <c r="K21" s="11">
        <v>4767.3314835000001</v>
      </c>
      <c r="L21" s="11">
        <v>0</v>
      </c>
      <c r="M21" s="11">
        <v>5932.2071100000003</v>
      </c>
      <c r="N21" s="11">
        <v>0</v>
      </c>
      <c r="O21" s="11">
        <v>27489.872100000001</v>
      </c>
      <c r="P21" s="11">
        <v>5052.4423366000001</v>
      </c>
      <c r="Q21" s="7">
        <f t="shared" si="0"/>
        <v>202607.0123382</v>
      </c>
      <c r="R21" s="8" t="e">
        <f>#REF!/#REF!*100</f>
        <v>#REF!</v>
      </c>
      <c r="U21" s="9"/>
    </row>
    <row r="22" spans="1:21" ht="58.5" x14ac:dyDescent="0.25">
      <c r="A22" s="10" t="s">
        <v>43</v>
      </c>
      <c r="B22" s="10" t="s">
        <v>44</v>
      </c>
      <c r="C22" s="11">
        <f>C15+C21</f>
        <v>12309.597819999999</v>
      </c>
      <c r="D22" s="11">
        <f t="shared" ref="D22:P22" si="3">D15+D21</f>
        <v>88335.568468199999</v>
      </c>
      <c r="E22" s="11">
        <f t="shared" si="3"/>
        <v>95435.213040000002</v>
      </c>
      <c r="F22" s="11">
        <f t="shared" si="3"/>
        <v>47853.275229999999</v>
      </c>
      <c r="G22" s="11">
        <f t="shared" si="3"/>
        <v>0</v>
      </c>
      <c r="H22" s="11">
        <f t="shared" si="3"/>
        <v>53602.134140000002</v>
      </c>
      <c r="I22" s="11">
        <f t="shared" si="3"/>
        <v>31640.05545</v>
      </c>
      <c r="J22" s="11">
        <f t="shared" si="3"/>
        <v>24620.851364599999</v>
      </c>
      <c r="K22" s="11">
        <f t="shared" si="3"/>
        <v>34495.421679300001</v>
      </c>
      <c r="L22" s="11">
        <f t="shared" si="3"/>
        <v>17653.618330000001</v>
      </c>
      <c r="M22" s="11">
        <f t="shared" si="3"/>
        <v>57770.822110000001</v>
      </c>
      <c r="N22" s="11">
        <f t="shared" si="3"/>
        <v>25482.99281</v>
      </c>
      <c r="O22" s="11">
        <f t="shared" si="3"/>
        <v>128531.06294999999</v>
      </c>
      <c r="P22" s="11">
        <f t="shared" si="3"/>
        <v>29735.991488700001</v>
      </c>
      <c r="Q22" s="7">
        <f>Q15+Q21</f>
        <v>647466.60488080001</v>
      </c>
      <c r="R22" s="11" t="e">
        <f t="shared" ref="R22" si="4">R15+R21</f>
        <v>#REF!</v>
      </c>
    </row>
    <row r="23" spans="1:21" ht="58.5" x14ac:dyDescent="0.25">
      <c r="A23" s="12" t="s">
        <v>45</v>
      </c>
      <c r="B23" s="12"/>
      <c r="C23" s="11">
        <v>10047.799999999999</v>
      </c>
      <c r="D23" s="11">
        <v>0</v>
      </c>
      <c r="E23" s="11">
        <v>2342.8000000000002</v>
      </c>
      <c r="F23" s="11">
        <v>72.8</v>
      </c>
      <c r="G23" s="11">
        <v>0</v>
      </c>
      <c r="H23" s="11">
        <v>0</v>
      </c>
      <c r="I23" s="11">
        <v>47.8</v>
      </c>
      <c r="J23" s="11">
        <v>10984.5</v>
      </c>
      <c r="K23" s="11">
        <v>0</v>
      </c>
      <c r="L23" s="11">
        <v>105.3</v>
      </c>
      <c r="M23" s="11">
        <v>0</v>
      </c>
      <c r="N23" s="11">
        <v>98.1</v>
      </c>
      <c r="O23" s="11">
        <v>7000</v>
      </c>
      <c r="P23" s="11">
        <v>2445.6</v>
      </c>
      <c r="Q23" s="7">
        <f>SUM(C23:P23)</f>
        <v>33144.699999999997</v>
      </c>
      <c r="R23" s="8" t="e">
        <f>#REF!/#REF!*100</f>
        <v>#REF!</v>
      </c>
    </row>
    <row r="24" spans="1:21" ht="19.5" x14ac:dyDescent="0.25">
      <c r="A24" s="18" t="s">
        <v>46</v>
      </c>
      <c r="B24" s="18"/>
      <c r="C24" s="11">
        <v>71379.140169999999</v>
      </c>
      <c r="D24" s="11">
        <v>4000</v>
      </c>
      <c r="E24" s="11">
        <v>21622.594757700001</v>
      </c>
      <c r="F24" s="11">
        <v>0</v>
      </c>
      <c r="G24" s="11">
        <v>47.8</v>
      </c>
      <c r="H24" s="11">
        <v>3812.8</v>
      </c>
      <c r="I24" s="11">
        <v>3100</v>
      </c>
      <c r="J24" s="11">
        <v>2200</v>
      </c>
      <c r="K24" s="11">
        <v>13257.641695</v>
      </c>
      <c r="L24" s="11">
        <v>2200</v>
      </c>
      <c r="M24" s="11">
        <v>2000</v>
      </c>
      <c r="N24" s="11">
        <v>2500</v>
      </c>
      <c r="O24" s="11">
        <v>55657.29535</v>
      </c>
      <c r="P24" s="11">
        <v>15007.614179600001</v>
      </c>
      <c r="Q24" s="7">
        <f t="shared" si="0"/>
        <v>196784.88615230002</v>
      </c>
      <c r="R24" s="8" t="e">
        <f>#REF!/#REF!*100</f>
        <v>#REF!</v>
      </c>
    </row>
    <row r="25" spans="1:21" ht="36.75" customHeight="1" x14ac:dyDescent="0.25">
      <c r="A25" s="16" t="s">
        <v>47</v>
      </c>
      <c r="B25" s="16"/>
      <c r="C25" s="7">
        <f>SUM(C11:C24)-C22</f>
        <v>635407.52662000014</v>
      </c>
      <c r="D25" s="7">
        <f>SUM(D11:D24)-D22</f>
        <v>902917.15477140003</v>
      </c>
      <c r="E25" s="7">
        <f t="shared" ref="E25:O25" si="5">SUM(E11:E24)-E22</f>
        <v>2463097.1303791995</v>
      </c>
      <c r="F25" s="7">
        <f t="shared" si="5"/>
        <v>1314587.8194499998</v>
      </c>
      <c r="G25" s="7">
        <f t="shared" si="5"/>
        <v>350714.90906699997</v>
      </c>
      <c r="H25" s="7">
        <f t="shared" si="5"/>
        <v>527484.93996000011</v>
      </c>
      <c r="I25" s="7">
        <f t="shared" si="5"/>
        <v>232866.44709999999</v>
      </c>
      <c r="J25" s="7">
        <f t="shared" si="5"/>
        <v>171648.43386459997</v>
      </c>
      <c r="K25" s="7">
        <f t="shared" si="5"/>
        <v>252980.90303489999</v>
      </c>
      <c r="L25" s="7">
        <f t="shared" si="5"/>
        <v>304993.89477000001</v>
      </c>
      <c r="M25" s="7">
        <f t="shared" si="5"/>
        <v>530497.66699000006</v>
      </c>
      <c r="N25" s="7">
        <f t="shared" si="5"/>
        <v>275274.87365999992</v>
      </c>
      <c r="O25" s="7">
        <f t="shared" si="5"/>
        <v>911684.50870999997</v>
      </c>
      <c r="P25" s="7">
        <f>SUM(P11:P24)-P22</f>
        <v>224883.8164946</v>
      </c>
      <c r="Q25" s="7">
        <f>SUM(C25:P25)</f>
        <v>9099040.0248717014</v>
      </c>
      <c r="R25" s="13" t="e">
        <f>#REF!/#REF!*100</f>
        <v>#REF!</v>
      </c>
    </row>
    <row r="29" spans="1:21" x14ac:dyDescent="0.25">
      <c r="J29" s="19"/>
    </row>
    <row r="31" spans="1:21" x14ac:dyDescent="0.25">
      <c r="J31" s="9"/>
    </row>
  </sheetData>
  <mergeCells count="6">
    <mergeCell ref="A25:B25"/>
    <mergeCell ref="A4:Q4"/>
    <mergeCell ref="A6:B6"/>
    <mergeCell ref="A11:B11"/>
    <mergeCell ref="A21:B21"/>
    <mergeCell ref="A24:B24"/>
  </mergeCells>
  <pageMargins left="0.2" right="0.2" top="0.25" bottom="0.25" header="0.3" footer="0.3"/>
  <pageSetup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Life</vt:lpstr>
      <vt:lpstr>Life!Print_Area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Jha</dc:creator>
  <cp:lastModifiedBy>Rahul Jha</cp:lastModifiedBy>
  <dcterms:created xsi:type="dcterms:W3CDTF">2026-08-05T06:57:53Z</dcterms:created>
  <dcterms:modified xsi:type="dcterms:W3CDTF">2026-08-14T04:33:32Z</dcterms:modified>
</cp:coreProperties>
</file>